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Петрожицкая_А_Ю\Desktop\Отчет по ИП 4 квартал 2022 год\"/>
    </mc:Choice>
  </mc:AlternateContent>
  <bookViews>
    <workbookView xWindow="-120" yWindow="-120" windowWidth="29040" windowHeight="15840" tabRatio="859" firstSheet="3" activeTab="9"/>
  </bookViews>
  <sheets>
    <sheet name="1. паспорт местоположение" sheetId="7" r:id="rId1"/>
    <sheet name="2. паспорт  ТП" sheetId="12" r:id="rId2"/>
    <sheet name="3.2 паспорт Техсостояние ЛЭП" sheetId="14" r:id="rId3"/>
    <sheet name="3.3 паспорт описание" sheetId="6" r:id="rId4"/>
    <sheet name="3.4. Паспорт надежность" sheetId="17" r:id="rId5"/>
    <sheet name="4. паспортбюджет" sheetId="10" r:id="rId6"/>
    <sheet name="5. Ан. эк. эффект" sheetId="24"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 name="9. ЛСР" sheetId="25" r:id="rId12"/>
    <sheet name="10. Схемы" sheetId="23" r:id="rId13"/>
  </sheets>
  <externalReferences>
    <externalReference r:id="rId14"/>
    <externalReference r:id="rId15"/>
    <externalReference r:id="rId16"/>
  </externalReferences>
  <definedNames>
    <definedName name="Print_Area" localSheetId="11">'9. ЛСР'!A:N</definedName>
    <definedName name="Print_Titles" localSheetId="11">'9. ЛСР'!38:38</definedName>
    <definedName name="группа_инвестпроекта" localSheetId="6">'[1]выпадающие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'2. паспорт  ТП'!$21:$21</definedName>
    <definedName name="_xlnm.Print_Titles" localSheetId="3">'3.3 паспорт описание'!$21:$21</definedName>
    <definedName name="_xlnm.Print_Titles" localSheetId="5">'4. паспортбюджет'!$21:$21</definedName>
    <definedName name="_xlnm.Print_Titles" localSheetId="11">'9. ЛСР'!$38:$38</definedName>
    <definedName name="_xlnm.Print_Area" localSheetId="0">'1. паспорт местоположение'!$A$1:$C$49</definedName>
    <definedName name="_xlnm.Print_Area" localSheetId="1">'2. паспорт  ТП'!$A$1:$S$22</definedName>
    <definedName name="_xlnm.Print_Area" localSheetId="2">'3.2 паспорт Техсостояние ЛЭП'!$A$1:$AA$25</definedName>
    <definedName name="_xlnm.Print_Area" localSheetId="3">'3.3 паспорт описание'!$A$1:$C$30</definedName>
    <definedName name="_xlnm.Print_Area" localSheetId="4">'3.4. Паспорт надежность'!$A$1:$Z$26</definedName>
    <definedName name="_xlnm.Print_Area" localSheetId="5">'4. паспортбюджет'!$A$1:$O$22</definedName>
    <definedName name="_xlnm.Print_Area" localSheetId="6">'5. Ан. эк. эффект'!$A$1:$P$56</definedName>
    <definedName name="_xlnm.Print_Area" localSheetId="7">'6.1. Паспорт сетевой график'!$A$1:$L$54</definedName>
    <definedName name="_xlnm.Print_Area" localSheetId="8">'6.2. Паспорт фин осв ввод'!$A$1:$U$64</definedName>
    <definedName name="подразделение1" localSheetId="6">'[1]выпадающие списки'!$E$38:$E$51</definedName>
    <definedName name="подразделение1">'[2]выпадающие списки (скрытый)'!$E$45:$E$58</definedName>
    <definedName name="стадии" localSheetId="6">'[1]выпадающие списки'!$E$55:$E$60</definedName>
    <definedName name="тип" localSheetId="6">'[1]выпадающие списки'!$E$75:$E$78</definedName>
    <definedName name="фактическаястадия" localSheetId="6">'[1]выпадающие списки'!$I$75:$I$78</definedName>
    <definedName name="Цели" localSheetId="6">'[1]выпадающие списки'!$E$65:$E$71</definedName>
    <definedName name="Цели">'[2]выпадающие списки (скрытый)'!$E$73:$E$82</definedName>
  </definedNames>
  <calcPr calcId="152511" refMode="R1C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M48" i="24" l="1"/>
  <c r="L48" i="24"/>
  <c r="K48" i="24"/>
  <c r="J48" i="24"/>
  <c r="I48" i="24"/>
  <c r="H48" i="24"/>
  <c r="G48" i="24"/>
  <c r="F48" i="24"/>
  <c r="E48" i="24"/>
  <c r="D48" i="24"/>
  <c r="E45" i="24"/>
  <c r="E39" i="24"/>
  <c r="F39" i="24" s="1"/>
  <c r="D39" i="24"/>
  <c r="M34" i="24"/>
  <c r="L34" i="24"/>
  <c r="K34" i="24"/>
  <c r="J34" i="24"/>
  <c r="I34" i="24"/>
  <c r="H34" i="24"/>
  <c r="G34" i="24"/>
  <c r="F34" i="24"/>
  <c r="E34" i="24"/>
  <c r="D34" i="24"/>
  <c r="F32" i="24"/>
  <c r="F38" i="24" s="1"/>
  <c r="E32" i="24"/>
  <c r="E38" i="24" s="1"/>
  <c r="D32" i="24"/>
  <c r="C25" i="24"/>
  <c r="C24" i="24"/>
  <c r="D45" i="24"/>
  <c r="B9" i="24"/>
  <c r="D35" i="24" l="1"/>
  <c r="C23" i="24"/>
  <c r="D37" i="24" s="1"/>
  <c r="G3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38" i="24" l="1"/>
  <c r="H32" i="24"/>
  <c r="G35" i="24"/>
  <c r="F35" i="24"/>
  <c r="E35" i="24"/>
  <c r="F37" i="24"/>
  <c r="F36" i="24" s="1"/>
  <c r="G37" i="24"/>
  <c r="D36" i="24"/>
  <c r="D40" i="24" s="1"/>
  <c r="D44" i="24" s="1"/>
  <c r="D46" i="24" s="1"/>
  <c r="E37" i="24"/>
  <c r="E36" i="24" s="1"/>
  <c r="G39" i="24"/>
  <c r="E40" i="24" l="1"/>
  <c r="E44" i="24" s="1"/>
  <c r="E46" i="24" s="1"/>
  <c r="E49" i="24" s="1"/>
  <c r="H38" i="24"/>
  <c r="I32" i="24"/>
  <c r="H37" i="24"/>
  <c r="F40" i="24"/>
  <c r="F44" i="24" s="1"/>
  <c r="F46" i="24" s="1"/>
  <c r="F49" i="24" s="1"/>
  <c r="D49" i="24"/>
  <c r="D47" i="24"/>
  <c r="H39" i="24"/>
  <c r="G36" i="24"/>
  <c r="G40" i="24" s="1"/>
  <c r="G44" i="24" s="1"/>
  <c r="G46" i="24" s="1"/>
  <c r="G49" i="24" s="1"/>
  <c r="H35" i="24"/>
  <c r="I39" i="24" l="1"/>
  <c r="E47" i="24"/>
  <c r="D50" i="24"/>
  <c r="H36" i="24"/>
  <c r="H40" i="24" s="1"/>
  <c r="H44" i="24" s="1"/>
  <c r="H46" i="24" s="1"/>
  <c r="H49" i="24" s="1"/>
  <c r="I38" i="24"/>
  <c r="J32" i="24"/>
  <c r="I37" i="24"/>
  <c r="I35" i="24"/>
  <c r="J38" i="24" l="1"/>
  <c r="K32" i="24"/>
  <c r="J35" i="24"/>
  <c r="J37" i="24"/>
  <c r="J39" i="24"/>
  <c r="I36" i="24"/>
  <c r="I40" i="24" s="1"/>
  <c r="I44" i="24" s="1"/>
  <c r="I46" i="24" s="1"/>
  <c r="F47" i="24"/>
  <c r="E50" i="24"/>
  <c r="K39" i="24" l="1"/>
  <c r="I49" i="24"/>
  <c r="J36" i="24"/>
  <c r="J40" i="24" s="1"/>
  <c r="J44" i="24" s="1"/>
  <c r="J46" i="24" s="1"/>
  <c r="G47" i="24"/>
  <c r="F50" i="24"/>
  <c r="K38" i="24"/>
  <c r="L32" i="24"/>
  <c r="L39" i="24" s="1"/>
  <c r="K35" i="24"/>
  <c r="K37" i="24"/>
  <c r="K36" i="24" l="1"/>
  <c r="J49" i="24"/>
  <c r="H47" i="24"/>
  <c r="G50" i="24"/>
  <c r="K40" i="24"/>
  <c r="K44" i="24" s="1"/>
  <c r="K46" i="24" s="1"/>
  <c r="K49" i="24" s="1"/>
  <c r="L38" i="24"/>
  <c r="M32" i="24"/>
  <c r="L37" i="24"/>
  <c r="L35" i="24"/>
  <c r="M38" i="24" l="1"/>
  <c r="M35" i="24"/>
  <c r="M37" i="24"/>
  <c r="I47" i="24"/>
  <c r="H50" i="24"/>
  <c r="L36" i="24"/>
  <c r="L40" i="24" s="1"/>
  <c r="L44" i="24" s="1"/>
  <c r="L46" i="24" s="1"/>
  <c r="M39" i="24"/>
  <c r="M36" i="24" l="1"/>
  <c r="L49" i="24"/>
  <c r="J47" i="24"/>
  <c r="I50" i="24"/>
  <c r="M40" i="24"/>
  <c r="M44" i="24" s="1"/>
  <c r="M46" i="24" s="1"/>
  <c r="M49" i="24" s="1"/>
  <c r="K47" i="24" l="1"/>
  <c r="J50" i="24"/>
  <c r="D54" i="24"/>
  <c r="D53" i="24"/>
  <c r="L47" i="24" l="1"/>
  <c r="K50" i="24"/>
  <c r="M47" i="24" l="1"/>
  <c r="L50" i="24"/>
  <c r="D55" i="24" l="1"/>
  <c r="M50" i="24"/>
  <c r="D56" i="24" s="1"/>
</calcChain>
</file>

<file path=xl/sharedStrings.xml><?xml version="1.0" encoding="utf-8"?>
<sst xmlns="http://schemas.openxmlformats.org/spreadsheetml/2006/main" count="1828" uniqueCount="741">
  <si>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</si>
  <si>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</si>
  <si>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</si>
  <si>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</si>
  <si>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</si>
  <si>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</si>
  <si>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</si>
  <si>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</si>
  <si>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</si>
  <si>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</si>
  <si>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</si>
  <si>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</si>
  <si>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</si>
  <si>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</si>
  <si>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</si>
  <si>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</si>
  <si>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</si>
  <si>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</si>
  <si>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</si>
  <si>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</si>
  <si>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</si>
  <si>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</si>
  <si>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</si>
  <si>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</si>
  <si>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</si>
  <si>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</si>
  <si>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</si>
  <si>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</si>
  <si>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</si>
  <si>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</si>
  <si>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</si>
  <si>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</si>
  <si>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</si>
  <si>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</si>
  <si>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</si>
  <si>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</si>
  <si>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</si>
  <si>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</si>
  <si>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</si>
  <si>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</si>
  <si>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</si>
  <si>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</si>
  <si>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</si>
  <si>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</si>
  <si>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</si>
  <si>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</si>
  <si>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</si>
  <si>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</si>
  <si>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</si>
  <si>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</si>
  <si>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</si>
  <si>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</si>
  <si>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</si>
  <si>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</si>
  <si>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</si>
  <si>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</si>
  <si>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</si>
  <si>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</si>
  <si>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</si>
  <si>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</si>
  <si>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</si>
  <si>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</si>
  <si>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</si>
  <si>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</si>
  <si>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</si>
  <si>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</si>
  <si>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</si>
  <si>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</si>
  <si>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</si>
  <si>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</si>
  <si>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</si>
  <si>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</si>
  <si>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</si>
  <si>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</si>
  <si>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</si>
  <si>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</si>
  <si>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</si>
  <si>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</si>
  <si>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</si>
  <si>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</si>
  <si>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</si>
  <si>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</si>
  <si>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</si>
  <si>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</si>
  <si>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</si>
  <si>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</si>
  <si>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</si>
  <si>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</si>
  <si>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</si>
  <si>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</si>
  <si>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</si>
  <si>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</si>
  <si>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</si>
  <si>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</si>
  <si>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</si>
  <si>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</si>
  <si>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</si>
  <si>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</si>
  <si>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</si>
  <si>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</si>
  <si>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</si>
  <si>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</si>
  <si>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</si>
  <si>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</si>
  <si>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</si>
  <si>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</si>
  <si>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</si>
  <si>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</si>
  <si>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</si>
  <si>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</si>
  <si>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</si>
  <si>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</si>
  <si>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</si>
  <si>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</si>
  <si>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</si>
  <si>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</si>
  <si>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</si>
  <si>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</si>
  <si>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</si>
  <si>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</si>
  <si>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</si>
  <si>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</si>
  <si>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</si>
  <si>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</si>
  <si>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</si>
  <si>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</si>
  <si>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</si>
  <si>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</si>
  <si>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</si>
  <si>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</si>
  <si>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</si>
  <si>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</si>
  <si>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</si>
  <si>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</si>
  <si>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</si>
  <si>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</si>
  <si>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</si>
  <si>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</si>
  <si>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</si>
  <si>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</si>
  <si>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</si>
  <si>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</si>
  <si>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</si>
  <si>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</si>
  <si>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</si>
  <si>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</si>
  <si>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</si>
  <si>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</si>
  <si>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</si>
  <si>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</si>
  <si>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</si>
  <si>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</si>
  <si>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</si>
  <si>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</si>
  <si>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</si>
  <si>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</si>
  <si>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</si>
  <si>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</si>
  <si>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</si>
  <si>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</si>
  <si>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</si>
  <si>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</si>
  <si>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</si>
  <si>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</si>
  <si>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</si>
  <si>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</si>
  <si>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</si>
  <si>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</si>
  <si>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</si>
  <si>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</si>
  <si>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</si>
  <si>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</si>
  <si>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</si>
  <si>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</si>
  <si>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</si>
  <si>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</si>
  <si>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</si>
  <si>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</si>
  <si>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</si>
  <si>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</si>
  <si>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</si>
  <si>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</si>
  <si>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</si>
  <si>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</si>
  <si>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</si>
  <si>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</si>
  <si>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</si>
  <si>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</si>
  <si>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</si>
  <si>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</si>
  <si>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</si>
  <si>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</si>
  <si>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</si>
  <si>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</si>
  <si>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</si>
  <si>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</si>
  <si>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</si>
  <si>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</si>
  <si>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</si>
  <si>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</si>
  <si>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</si>
  <si>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</si>
  <si>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</si>
  <si>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</si>
  <si>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</si>
  <si>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</si>
  <si>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</si>
  <si>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</si>
  <si>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</si>
  <si>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</si>
  <si>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</si>
  <si>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</si>
  <si>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</si>
  <si>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</si>
  <si>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</si>
  <si>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</si>
  <si>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</si>
  <si>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</si>
  <si>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</si>
  <si>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</si>
  <si>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</si>
  <si>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</si>
  <si>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</si>
  <si>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</si>
  <si>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</si>
  <si>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</si>
  <si>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</si>
  <si>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</si>
  <si>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</si>
  <si>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</si>
  <si>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</si>
  <si>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</si>
  <si>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</si>
  <si>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</si>
  <si>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</si>
  <si>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</si>
  <si>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</si>
  <si>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</si>
  <si>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</si>
  <si>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</si>
  <si>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</si>
  <si>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</si>
  <si>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</si>
  <si>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</si>
  <si>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</si>
  <si>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</si>
  <si>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</si>
  <si>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</si>
  <si>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</si>
  <si>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</si>
  <si>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</si>
  <si>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</si>
  <si>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</si>
  <si>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</si>
  <si>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</si>
  <si>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</si>
  <si>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</si>
  <si>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</si>
  <si>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</si>
  <si>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</si>
  <si>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</si>
  <si>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</si>
  <si>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</si>
  <si>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</si>
  <si>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</si>
  <si>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</si>
  <si>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</si>
  <si>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</si>
  <si>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</si>
  <si>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</si>
  <si>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</si>
  <si>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</si>
  <si>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</si>
  <si>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</si>
  <si>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</si>
  <si>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</si>
  <si>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</si>
  <si>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</si>
  <si>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</si>
  <si>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</si>
  <si>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</si>
  <si>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</si>
  <si>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</si>
  <si>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</si>
  <si>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</si>
  <si>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</si>
  <si>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</si>
  <si>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</si>
  <si>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</si>
  <si>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</si>
  <si>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</si>
  <si>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</si>
  <si>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</si>
  <si>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</si>
  <si>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</si>
  <si>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</si>
  <si>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</si>
  <si>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</si>
  <si>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</si>
  <si>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</si>
  <si>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</si>
  <si>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</si>
  <si>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</si>
  <si>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</si>
  <si>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</si>
  <si>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</si>
  <si>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</si>
  <si>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</si>
  <si>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</si>
  <si>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</si>
  <si>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</si>
  <si>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</si>
  <si>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</si>
  <si>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</si>
  <si>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</si>
  <si>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</si>
  <si>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</si>
  <si>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</si>
  <si>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</si>
  <si>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</si>
  <si>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</si>
  <si>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</si>
  <si>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</si>
  <si>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</si>
  <si>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</si>
  <si>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</si>
  <si>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</si>
  <si>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</si>
  <si>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</si>
  <si>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</si>
  <si>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</si>
  <si>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</si>
  <si>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</si>
  <si>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</si>
  <si>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</si>
  <si>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</si>
  <si>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</si>
  <si>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</si>
  <si>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</si>
  <si>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</si>
  <si>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</si>
  <si>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</si>
  <si>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</si>
  <si>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</si>
  <si>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</si>
  <si>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</si>
  <si>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</si>
  <si>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</si>
  <si>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</si>
  <si>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</si>
  <si>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</si>
  <si>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</si>
  <si>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</si>
  <si>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</si>
  <si>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</si>
  <si>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</si>
  <si>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</si>
  <si>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</si>
  <si>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</si>
  <si>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</si>
  <si>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</si>
  <si>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</si>
  <si>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</si>
  <si>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</si>
  <si>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</si>
  <si>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</si>
  <si>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</si>
  <si>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</si>
  <si>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</si>
  <si>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</si>
  <si>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</si>
  <si>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</si>
  <si>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</si>
  <si>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</si>
  <si>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</si>
  <si>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</si>
  <si>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</si>
  <si>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</si>
  <si>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</si>
  <si>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</si>
  <si>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</si>
  <si>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</si>
  <si>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</si>
  <si>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</si>
  <si>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</si>
  <si>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</si>
  <si>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</si>
  <si>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</si>
  <si>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</si>
  <si>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</si>
  <si>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</si>
  <si>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</si>
  <si>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</si>
  <si>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</si>
  <si>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</si>
  <si>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</si>
  <si>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</si>
  <si>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</si>
  <si>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</si>
  <si>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</si>
  <si>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</si>
  <si>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</si>
  <si>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</si>
  <si>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</si>
  <si>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</si>
  <si>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</si>
  <si>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Республика Башкортостан </t>
  </si>
  <si>
    <t xml:space="preserve">нет </t>
  </si>
  <si>
    <t>не требуется</t>
  </si>
  <si>
    <t>Локальный сметный расчет</t>
  </si>
  <si>
    <t xml:space="preserve">Обеспечение надежности электроснабжения потребителей; Снижение потерь электрической энергии </t>
  </si>
  <si>
    <t>повышение эксплуатационной надежности и безопасности энергоснабжения потребителей</t>
  </si>
  <si>
    <t>нет</t>
  </si>
  <si>
    <t>Описание состава объектов инвестиционной деятельности их количества и характеристик в отношении каждого такого объекта</t>
  </si>
  <si>
    <t>МУП Белорецкие городские электрические сети"</t>
  </si>
  <si>
    <t>электро энергетика</t>
  </si>
  <si>
    <t>Год 2018</t>
  </si>
  <si>
    <t xml:space="preserve">Обеспечение надежности электроснабжения потребителей;  Снижение потерь электрической энергии; Обновление основных фондов </t>
  </si>
  <si>
    <t>одноцепная</t>
  </si>
  <si>
    <t>ВЛ</t>
  </si>
  <si>
    <t>провод СИП-2 3х50+1х54,6;  опора ж/б типа СВ-95</t>
  </si>
  <si>
    <t>реконструкция</t>
  </si>
  <si>
    <t>СИП-2 3х50-1+54,6</t>
  </si>
  <si>
    <t>ж/б типа СВ-95</t>
  </si>
  <si>
    <t>провод СИП-2 3х50+1х54,6 опора ж/б типа СВ-95</t>
  </si>
  <si>
    <t>Реконструкция</t>
  </si>
  <si>
    <t>МУП БГЭС</t>
  </si>
  <si>
    <t>бюджетного финансирования нет</t>
  </si>
  <si>
    <t>Договора на технологическое присоединение к электрическим сетям не предусмотрены.</t>
  </si>
  <si>
    <t>ВЛИ</t>
  </si>
  <si>
    <t>нд</t>
  </si>
  <si>
    <t>Год 2017</t>
  </si>
  <si>
    <t xml:space="preserve"> по состоянию на 01.01.2016года (N-1)</t>
  </si>
  <si>
    <t>по состоянию на 01.01.2018года X</t>
  </si>
  <si>
    <t>План (факт) года (N-1) 2016</t>
  </si>
  <si>
    <t>местного</t>
  </si>
  <si>
    <t>Сметная стоимость проекта в ценах 2019 года с НДС, млн. руб.</t>
  </si>
  <si>
    <t>локально-сметный расчет</t>
  </si>
  <si>
    <t>А-35, А-50</t>
  </si>
  <si>
    <t>Деревянные на ж/б приставках</t>
  </si>
  <si>
    <t>от «__» _____ 20___ г. №___</t>
  </si>
  <si>
    <t>от «__» _____ 20__ г. №___</t>
  </si>
  <si>
    <t>2022 г</t>
  </si>
  <si>
    <t>с.Ломовка Белорецкого района, Республики Башкортостан</t>
  </si>
  <si>
    <t>ВЛ-0,4 кВ от КТП-64</t>
  </si>
  <si>
    <t>ВЛИ-0,4 кВ от ТП-64 ул. Пролетарская,Лесозаготовителей в с.Ломовка Белорецкого района РБ</t>
  </si>
  <si>
    <t>2004 г</t>
  </si>
  <si>
    <t>с.Ломовка Белорецкого района, Республика Башкортостан</t>
  </si>
  <si>
    <r>
      <t xml:space="preserve">Год раскрытия информации:   </t>
    </r>
    <r>
      <rPr>
        <b/>
        <u/>
        <sz val="12"/>
        <rFont val="Times New Roman"/>
        <family val="1"/>
        <charset val="204"/>
      </rPr>
      <t xml:space="preserve"> 2022 </t>
    </r>
    <r>
      <rPr>
        <b/>
        <sz val="12"/>
        <rFont val="Times New Roman"/>
        <family val="1"/>
        <charset val="204"/>
      </rPr>
      <t xml:space="preserve"> год</t>
    </r>
  </si>
  <si>
    <t>ГУП "Региональные Электрические Сети" РБ</t>
  </si>
  <si>
    <t>Год раскрытия информации: _2022  год</t>
  </si>
  <si>
    <r>
      <t xml:space="preserve">                                                                                                                                                                                                                                                                                                                                                                     </t>
    </r>
    <r>
      <rPr>
        <b/>
        <u/>
        <sz val="14"/>
        <color theme="1"/>
        <rFont val="Times New Roman"/>
        <family val="1"/>
        <charset val="204"/>
      </rPr>
      <t xml:space="preserve"> ГУП "Региональные Электрические сети " РБ</t>
    </r>
  </si>
  <si>
    <r>
      <t xml:space="preserve">Год раскрытия информации: </t>
    </r>
    <r>
      <rPr>
        <b/>
        <u/>
        <sz val="12"/>
        <rFont val="Times New Roman"/>
        <family val="1"/>
        <charset val="204"/>
      </rPr>
      <t xml:space="preserve"> 2022 год</t>
    </r>
  </si>
  <si>
    <t>ГУП  "Региональные Электрические Сети" РБ</t>
  </si>
  <si>
    <r>
      <t xml:space="preserve">Реконструкция ВЛ-0,4 кВ от ТП-64 с заменой провода А-35-50 на СИП-2 3х50+1х54,6 и деревянных  опор на ж/б опоры СВ-95 по ул.Пролетарская,Лесозаготовителей в с.Ломовка, Белорецкого района  РБ , протяженностью </t>
    </r>
    <r>
      <rPr>
        <sz val="12"/>
        <color rgb="FFFF0000"/>
        <rFont val="Times New Roman"/>
        <family val="1"/>
        <charset val="204"/>
      </rPr>
      <t>2</t>
    </r>
    <r>
      <rPr>
        <sz val="12"/>
        <color theme="1"/>
        <rFont val="Times New Roman"/>
        <family val="1"/>
        <charset val="204"/>
      </rPr>
      <t xml:space="preserve"> км</t>
    </r>
  </si>
  <si>
    <t>Год раскрытия информации:   2022  год</t>
  </si>
  <si>
    <r>
      <t>Год раскрытия информации: _</t>
    </r>
    <r>
      <rPr>
        <b/>
        <u/>
        <sz val="12"/>
        <rFont val="Times New Roman"/>
        <family val="1"/>
        <charset val="204"/>
      </rPr>
      <t>2022</t>
    </r>
    <r>
      <rPr>
        <b/>
        <sz val="12"/>
        <rFont val="Times New Roman"/>
        <family val="1"/>
        <charset val="204"/>
      </rPr>
      <t>_ год</t>
    </r>
  </si>
  <si>
    <t>2022</t>
  </si>
  <si>
    <r>
      <t>Год раскрытия информации:</t>
    </r>
    <r>
      <rPr>
        <b/>
        <u/>
        <sz val="12"/>
        <rFont val="Times New Roman"/>
        <family val="1"/>
        <charset val="204"/>
      </rPr>
      <t xml:space="preserve">   2022   год</t>
    </r>
  </si>
  <si>
    <r>
      <t xml:space="preserve">Год раскрытия информации: </t>
    </r>
    <r>
      <rPr>
        <b/>
        <u/>
        <sz val="12"/>
        <rFont val="Times New Roman"/>
        <family val="1"/>
        <charset val="204"/>
      </rPr>
      <t>2022  год</t>
    </r>
  </si>
  <si>
    <r>
      <t>Реконструкция ВЛ-0,4 кВ от КТП-64, с.Ломовка ул.Пролетарская, Лесозаготовителей-</t>
    </r>
    <r>
      <rPr>
        <b/>
        <u/>
        <sz val="14"/>
        <rFont val="Times New Roman"/>
        <family val="1"/>
        <charset val="204"/>
      </rPr>
      <t>2,7</t>
    </r>
    <r>
      <rPr>
        <b/>
        <u/>
        <sz val="14"/>
        <color theme="1"/>
        <rFont val="Times New Roman"/>
        <family val="1"/>
        <charset val="204"/>
      </rPr>
      <t xml:space="preserve"> км изменение на 0 км</t>
    </r>
  </si>
  <si>
    <r>
      <t>Реконструкция ВЛ-0,4 кВ от ТП-64, с.Ломовка ул.Пролетарская, Лесозаготовителей-</t>
    </r>
    <r>
      <rPr>
        <sz val="14"/>
        <rFont val="Times New Roman"/>
        <family val="1"/>
        <charset val="204"/>
      </rPr>
      <t>2,7</t>
    </r>
    <r>
      <rPr>
        <sz val="14"/>
        <color rgb="FFFF0000"/>
        <rFont val="Times New Roman"/>
        <family val="1"/>
        <charset val="204"/>
      </rPr>
      <t xml:space="preserve"> </t>
    </r>
    <r>
      <rPr>
        <sz val="14"/>
        <color theme="1"/>
        <rFont val="Times New Roman"/>
        <family val="1"/>
        <charset val="204"/>
      </rPr>
      <t>км изменение на 0 км</t>
    </r>
  </si>
  <si>
    <t>2,11 млн.руб.</t>
  </si>
  <si>
    <r>
      <t>Реконструкция ВЛ-0,4 кВ от ТП-64, с.Ломовка ул.Пролетарская, Лесозаготовителей-</t>
    </r>
    <r>
      <rPr>
        <b/>
        <u/>
        <sz val="14"/>
        <rFont val="Times New Roman"/>
        <family val="1"/>
        <charset val="204"/>
      </rPr>
      <t>2,7</t>
    </r>
    <r>
      <rPr>
        <b/>
        <u/>
        <sz val="14"/>
        <color theme="1"/>
        <rFont val="Times New Roman"/>
        <family val="1"/>
        <charset val="204"/>
      </rPr>
      <t xml:space="preserve"> км изменение на 0 км</t>
    </r>
  </si>
  <si>
    <r>
      <t>Реконструкция ВЛ-0,4 кВ от ТП-64, с.Ломовка ул.Пролетарская, Лесозаготовителей-</t>
    </r>
    <r>
      <rPr>
        <b/>
        <u/>
        <sz val="12"/>
        <rFont val="Times New Roman"/>
        <family val="1"/>
        <charset val="204"/>
      </rPr>
      <t>2,7</t>
    </r>
    <r>
      <rPr>
        <b/>
        <u/>
        <sz val="12"/>
        <color theme="1"/>
        <rFont val="Times New Roman"/>
        <family val="1"/>
        <charset val="204"/>
      </rPr>
      <t xml:space="preserve"> км изменение на 0 км</t>
    </r>
  </si>
  <si>
    <r>
      <t>Реконструкция ВЛ-0,4 кВ от ТП-64, с.Ломовка ул.Пролетарская, Лесозаготовителей-</t>
    </r>
    <r>
      <rPr>
        <b/>
        <u/>
        <sz val="14"/>
        <rFont val="Times New Roman"/>
        <family val="1"/>
        <charset val="204"/>
      </rPr>
      <t xml:space="preserve">2,7 </t>
    </r>
    <r>
      <rPr>
        <b/>
        <u/>
        <sz val="14"/>
        <color theme="1"/>
        <rFont val="Times New Roman"/>
        <family val="1"/>
        <charset val="204"/>
      </rPr>
      <t>км изменение на 0 км</t>
    </r>
  </si>
  <si>
    <r>
      <t>Реконструкция ВЛ-0,4 кВ от ТП-64, с.Ломовка ул.Пролетарская, Лесозаготовителей-</t>
    </r>
    <r>
      <rPr>
        <b/>
        <u/>
        <sz val="12"/>
        <rFont val="Times New Roman"/>
        <family val="1"/>
        <charset val="204"/>
      </rPr>
      <t xml:space="preserve">2,7 </t>
    </r>
    <r>
      <rPr>
        <b/>
        <u/>
        <sz val="12"/>
        <color theme="1"/>
        <rFont val="Times New Roman"/>
        <family val="1"/>
        <charset val="204"/>
      </rPr>
      <t>км изменение на 0 км</t>
    </r>
  </si>
  <si>
    <r>
      <t>Реконструкция ВЛ-0,4 кВ от ТП-64, с.Ломовка ул.Пролетарская, Лесозаготовителей</t>
    </r>
    <r>
      <rPr>
        <b/>
        <u/>
        <sz val="14"/>
        <rFont val="Times New Roman"/>
        <family val="1"/>
        <charset val="204"/>
      </rPr>
      <t>-2,7</t>
    </r>
    <r>
      <rPr>
        <b/>
        <u/>
        <sz val="14"/>
        <color theme="1"/>
        <rFont val="Times New Roman"/>
        <family val="1"/>
        <charset val="204"/>
      </rPr>
      <t xml:space="preserve"> км изменение на 0 км</t>
    </r>
  </si>
  <si>
    <r>
      <t xml:space="preserve">Реконструкция ВЛ-0,4 кВ от ТП-64, </t>
    </r>
    <r>
      <rPr>
        <sz val="14"/>
        <rFont val="Times New Roman"/>
        <family val="1"/>
        <charset val="204"/>
      </rPr>
      <t>с.Ломовка ул.Пролетарская, Лесозаготовителей-2,7</t>
    </r>
    <r>
      <rPr>
        <sz val="14"/>
        <color theme="1"/>
        <rFont val="Times New Roman"/>
        <family val="1"/>
        <charset val="204"/>
      </rPr>
      <t xml:space="preserve"> км изменение на 0 км</t>
    </r>
  </si>
  <si>
    <t>Год раскрытия информации: 2022</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</si>
  <si>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</si>
  <si>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</si>
  <si>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</si>
  <si>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</si>
  <si>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</si>
  <si>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</si>
  <si>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</si>
  <si>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</si>
  <si>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</si>
  <si>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</si>
  <si>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</si>
  <si>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</si>
  <si>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</si>
  <si>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</si>
  <si>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</si>
  <si>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</si>
  <si>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</si>
  <si>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</si>
  <si>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</si>
  <si>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</si>
  <si>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</si>
  <si>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</si>
  <si>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</si>
  <si>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</si>
  <si>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</si>
  <si>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</si>
  <si>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</si>
  <si>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t>
  </si>
  <si>
    <t>Срок окупаемости (PP)</t>
  </si>
  <si>
    <t>лет</t>
  </si>
  <si>
    <t>Дисконтированный срок окупаемости (DРP)</t>
  </si>
  <si>
    <t>L_БГЭС_1.2.2.1.10</t>
  </si>
  <si>
    <t xml:space="preserve">                                                            L_БГЭС_1.2.2.1.10                                                                                                                                                                                                   </t>
  </si>
  <si>
    <t xml:space="preserve">                                                                                                                                                                                                           L_БГЭС_1.2.2.1.10</t>
  </si>
  <si>
    <t>Реконструкция ВЛ-0,4 кВ от ТП-64, с.Ломовка ул.Пролетарская, Лесозаготовителей-2,7 км изменение на 0 км</t>
  </si>
  <si>
    <t>[должность, подпись (инициалы, фамилия)]</t>
  </si>
  <si>
    <t>Начальник ПТО ПО "ЮЭС" ГУП "РЭС" РБ                                                                                      Закиров С.З.</t>
  </si>
  <si>
    <t>Проверил:</t>
  </si>
  <si>
    <t>Ведущий инженер ПТО гр.ЭиС ПО "ЮЭС" ГУП "РЭС" РБ                                                           Колочкова Л.Б.</t>
  </si>
  <si>
    <t>Составил:</t>
  </si>
  <si>
    <t xml:space="preserve">  ВСЕГО по смете</t>
  </si>
  <si>
    <t xml:space="preserve">     Итого сметная прибыль (справочно)</t>
  </si>
  <si>
    <t xml:space="preserve">     Итого накладные расходы (справочно)</t>
  </si>
  <si>
    <t xml:space="preserve">     Итого ФОТ (справочно)</t>
  </si>
  <si>
    <t xml:space="preserve">               сметная прибыль</t>
  </si>
  <si>
    <t xml:space="preserve">               накладные расходы</t>
  </si>
  <si>
    <t xml:space="preserve">               материалы</t>
  </si>
  <si>
    <t>5,47</t>
  </si>
  <si>
    <t>1 кв 2022 (СМР), Письмо Минстроя России от 07.02.2022 г. №4153-ИФ/09 прил.2</t>
  </si>
  <si>
    <t xml:space="preserve">                    в том числе оплата труда машинистов (ОТм)</t>
  </si>
  <si>
    <t xml:space="preserve">               эксплуатация машин и механизмов</t>
  </si>
  <si>
    <t>7,87</t>
  </si>
  <si>
    <t xml:space="preserve">               оплата труда</t>
  </si>
  <si>
    <t xml:space="preserve">          в том числе:</t>
  </si>
  <si>
    <t xml:space="preserve">     Строительные работы</t>
  </si>
  <si>
    <t xml:space="preserve">               Материалы</t>
  </si>
  <si>
    <t xml:space="preserve">                    в том числе оплата труда машинистов (Отм)</t>
  </si>
  <si>
    <t xml:space="preserve">               Эксплуатация машин</t>
  </si>
  <si>
    <t xml:space="preserve">               Оплата труда рабочих</t>
  </si>
  <si>
    <t xml:space="preserve">     Итого прямые затраты (справочно)</t>
  </si>
  <si>
    <t>Итоги по смете:</t>
  </si>
  <si>
    <t xml:space="preserve">  Итого по разделу 2 Строительные работы.</t>
  </si>
  <si>
    <t>Итоги по разделу 2 Строительные работы. :</t>
  </si>
  <si>
    <t>(Линии электропередачи)</t>
  </si>
  <si>
    <t>Провода самонесущие изолированные для воздушных линий электропередачи с алюминиевыми жилами марки: СИП-4 2х16-0,6/1,0</t>
  </si>
  <si>
    <t>1,2</t>
  </si>
  <si>
    <t>1000 м</t>
  </si>
  <si>
    <t>ТССЦ-502-0875</t>
  </si>
  <si>
    <t>Всего по позиции</t>
  </si>
  <si>
    <t>СП Линии электропередачи</t>
  </si>
  <si>
    <t>51</t>
  </si>
  <si>
    <t>0,85</t>
  </si>
  <si>
    <t>60</t>
  </si>
  <si>
    <t>Приказ № 774/пр от 11.12.2020 Прил. п.27, Приказ № 774/пр от 11.12.2020 п.16</t>
  </si>
  <si>
    <t>НР Линии электропередачи</t>
  </si>
  <si>
    <t>103</t>
  </si>
  <si>
    <t>Приказ № 812/пр от 21.12.2020 Прил. п.27</t>
  </si>
  <si>
    <t>ФОТ</t>
  </si>
  <si>
    <t>Итого по расценке</t>
  </si>
  <si>
    <t>ЗТм</t>
  </si>
  <si>
    <t>37,8</t>
  </si>
  <si>
    <t>0,63</t>
  </si>
  <si>
    <t>чел.-ч</t>
  </si>
  <si>
    <t>ЗТ</t>
  </si>
  <si>
    <t>104,4</t>
  </si>
  <si>
    <t>1,74</t>
  </si>
  <si>
    <t>Провода неизолированные</t>
  </si>
  <si>
    <t>0</t>
  </si>
  <si>
    <t>т</t>
  </si>
  <si>
    <t>502-9079</t>
  </si>
  <si>
    <t>Траверсы стальные</t>
  </si>
  <si>
    <t>201-9285</t>
  </si>
  <si>
    <t>Хомуты стальные</t>
  </si>
  <si>
    <t>кг</t>
  </si>
  <si>
    <t>201-9266</t>
  </si>
  <si>
    <t>Крюки</t>
  </si>
  <si>
    <t>110-9160</t>
  </si>
  <si>
    <t>Изоляторы штыревые</t>
  </si>
  <si>
    <t>шт.</t>
  </si>
  <si>
    <t>110-9030</t>
  </si>
  <si>
    <t>Болты с гайками и шайбами строительные</t>
  </si>
  <si>
    <t>101-1714</t>
  </si>
  <si>
    <t>в т.ч. ОТм</t>
  </si>
  <si>
    <t>19,5</t>
  </si>
  <si>
    <t>ЭМ</t>
  </si>
  <si>
    <t>ОТ</t>
  </si>
  <si>
    <t>Устройство ответвлений от ВЛ 0,38 кВ к зданиям: с помощью механизмов при количестве проводов в ответвлении 1</t>
  </si>
  <si>
    <t>1 ответвление</t>
  </si>
  <si>
    <t>ТЕР33-04-013-01</t>
  </si>
  <si>
    <t>3,64</t>
  </si>
  <si>
    <t>0,14</t>
  </si>
  <si>
    <t>6,5</t>
  </si>
  <si>
    <t>0,25</t>
  </si>
  <si>
    <t>Развозка конструкций и материалов опор ВЛ 0,38-10 кВ по трассе: материалов оснастки одностоечных опор</t>
  </si>
  <si>
    <t>26</t>
  </si>
  <si>
    <t>1 опора</t>
  </si>
  <si>
    <t>ТЕР33-04-016-05</t>
  </si>
  <si>
    <t>12,48</t>
  </si>
  <si>
    <t>0,48</t>
  </si>
  <si>
    <t>11,44</t>
  </si>
  <si>
    <t>0,44</t>
  </si>
  <si>
    <t>Развозка конструкций и материалов опор ВЛ 0,38-10 кВ по трассе: одностоечных железобетонных опор</t>
  </si>
  <si>
    <t>ТЕР33-04-016-02</t>
  </si>
  <si>
    <t>Наконечник изолированный алюминиевый с медной клеммой (СИП): CPTAU 50</t>
  </si>
  <si>
    <t>0,05</t>
  </si>
  <si>
    <t>100 шт.</t>
  </si>
  <si>
    <t>ТССЦ-111-3244</t>
  </si>
  <si>
    <t>Зажим ответвительный с прокалыванием изоляции (СИП): EP95-13</t>
  </si>
  <si>
    <t>4,3</t>
  </si>
  <si>
    <t>ТССЦ-111-0135</t>
  </si>
  <si>
    <t>Зажим анкерный (СИП): DN 123</t>
  </si>
  <si>
    <t>0,88</t>
  </si>
  <si>
    <t>ТССЦ-111-0145</t>
  </si>
  <si>
    <t>Колпачок изолирующий (СИП) CECT 16-150</t>
  </si>
  <si>
    <t>ТССЦ-111-3254</t>
  </si>
  <si>
    <t>Скрепа размером 20 мм NC20 (СИП)</t>
  </si>
  <si>
    <t>ТССЦ-111-3170</t>
  </si>
  <si>
    <t>Лента крепления шириной 20 мм, толщиной 0,7 мм, длиной 50 м из нержавеющей стали (в пластмасовой коробке с кабельной бухтой) F207 (СИП)</t>
  </si>
  <si>
    <t>ТССЦ-111-3165</t>
  </si>
  <si>
    <t>Хомут стяжной (СИП) Е778</t>
  </si>
  <si>
    <t>0,82</t>
  </si>
  <si>
    <t>ТССЦ-111-3161</t>
  </si>
  <si>
    <t>Зажим ответвительный с прокалыванием изоляции (СИП): P 645</t>
  </si>
  <si>
    <t>0,3</t>
  </si>
  <si>
    <t>ТССЦ-111-0139</t>
  </si>
  <si>
    <t>Зажим ответвительный с прокалыванием изоляции (СИП): Р95</t>
  </si>
  <si>
    <t>0,46</t>
  </si>
  <si>
    <t>ТССЦ-111-3104</t>
  </si>
  <si>
    <t>Комплект промежуточной подвески (СИП) ES 1500E</t>
  </si>
  <si>
    <t>45</t>
  </si>
  <si>
    <t>компл.</t>
  </si>
  <si>
    <t>ТССЦ-111-3141</t>
  </si>
  <si>
    <t>Кронштейн анкерный (СИП), марка CA 1500</t>
  </si>
  <si>
    <t>43</t>
  </si>
  <si>
    <t>ТССЦ-111-0156</t>
  </si>
  <si>
    <t>Зажим анкерный (СИП): PA 1500</t>
  </si>
  <si>
    <t>0,68</t>
  </si>
  <si>
    <t>ТССЦ-111-0142</t>
  </si>
  <si>
    <t>Провода самонесущие изолированные для воздушных линий электропередачи с алюминиевыми жилами марки: СИП-2 3х50+1х54,6-0,6/1,0</t>
  </si>
  <si>
    <t>2,7</t>
  </si>
  <si>
    <t>ТССЦ-502-0842</t>
  </si>
  <si>
    <t>15,12</t>
  </si>
  <si>
    <t>5,6</t>
  </si>
  <si>
    <t>94,23</t>
  </si>
  <si>
    <t>34,9</t>
  </si>
  <si>
    <t>Провода самонесущие изолированные</t>
  </si>
  <si>
    <t>502-9102</t>
  </si>
  <si>
    <t>М</t>
  </si>
  <si>
    <t>Подвеска изолированных проводов ВЛ 0,38 кВ с помощью механизмов</t>
  </si>
  <si>
    <t>1 км изолированного провода с несколькими жилами при 30 опорах</t>
  </si>
  <si>
    <t>ТЕР33-04-008-03</t>
  </si>
  <si>
    <t>Стойка опоры: СВ 95-2 /бетон В25 (М350), объем 0,30 м3, расход ар-ры 82,58 кг/ (серия 3.407.1-143 вып.7)</t>
  </si>
  <si>
    <t>32</t>
  </si>
  <si>
    <t>ТССЦ-403-2118</t>
  </si>
  <si>
    <t>11,16</t>
  </si>
  <si>
    <t>1,86</t>
  </si>
  <si>
    <t>47,4</t>
  </si>
  <si>
    <t>7,9</t>
  </si>
  <si>
    <t>Стойка железобетонная: вибрированная для опор</t>
  </si>
  <si>
    <t>403-1180</t>
  </si>
  <si>
    <t>Детали крепления стальные</t>
  </si>
  <si>
    <t>201-9261</t>
  </si>
  <si>
    <t>Металлические плакаты</t>
  </si>
  <si>
    <t>0,6</t>
  </si>
  <si>
    <t>0,1</t>
  </si>
  <si>
    <t>110-9126</t>
  </si>
  <si>
    <t>Штыри</t>
  </si>
  <si>
    <t>110-9091</t>
  </si>
  <si>
    <t>Сталь стержневая диаметром до 10 мм</t>
  </si>
  <si>
    <t>101-9341</t>
  </si>
  <si>
    <t>Установка железобетонных опор ВЛ 0,38; 6-10 кВ с траверсами без приставок: одностоечных с одним подкосом</t>
  </si>
  <si>
    <t>ТЕР33-04-003-02</t>
  </si>
  <si>
    <t>15,6</t>
  </si>
  <si>
    <t>0,78</t>
  </si>
  <si>
    <t>76</t>
  </si>
  <si>
    <t>3,8</t>
  </si>
  <si>
    <t>Установка железобетонных опор ВЛ 0,38; 6-10 кВ с траверсами без приставок: одностоечных</t>
  </si>
  <si>
    <t>ТЕР33-04-003-01</t>
  </si>
  <si>
    <t>Раздел 2. Строительные работы.</t>
  </si>
  <si>
    <t xml:space="preserve">  Итого по разделу 1 Демонтажные работы.</t>
  </si>
  <si>
    <t>Итоги по разделу 1 Демонтажные работы. :</t>
  </si>
  <si>
    <t>23,1</t>
  </si>
  <si>
    <t>0,35</t>
  </si>
  <si>
    <t>83,82</t>
  </si>
  <si>
    <t>1,27</t>
  </si>
  <si>
    <t>Демонтаж: 3-х проводов ВЛ 0,38 кВ</t>
  </si>
  <si>
    <t>66</t>
  </si>
  <si>
    <t>1 опора (3 провода)</t>
  </si>
  <si>
    <t>ТЕР33-04-040-01</t>
  </si>
  <si>
    <t>21,06</t>
  </si>
  <si>
    <t>0,81</t>
  </si>
  <si>
    <t>Демонтаж опор ВЛ 0,38-10 кВ: без приставок одностоечных</t>
  </si>
  <si>
    <t>ТЕР33-04-042-01</t>
  </si>
  <si>
    <t>Раздел 1. Демонтажные работы.</t>
  </si>
  <si>
    <t>всего</t>
  </si>
  <si>
    <t>коэффициенты</t>
  </si>
  <si>
    <t>на единицу</t>
  </si>
  <si>
    <t>всего с учетом коэффициентов</t>
  </si>
  <si>
    <t>Сметная стоимость в текущем уровне цен, руб.</t>
  </si>
  <si>
    <t>Индексы</t>
  </si>
  <si>
    <t>Сметная стоимость в базисном уровне цен (в текущем уровне цен (гр. 8) для ресурсов, отсутствующих в СНБ), руб.</t>
  </si>
  <si>
    <t>Единица измерения</t>
  </si>
  <si>
    <t>Наименование работ и затрат</t>
  </si>
  <si>
    <t>Обоснование</t>
  </si>
  <si>
    <t>№ п/п</t>
  </si>
  <si>
    <t xml:space="preserve">Расчетный измеритель конструктивного решения  </t>
  </si>
  <si>
    <t>тыс.руб.</t>
  </si>
  <si>
    <t>(0)</t>
  </si>
  <si>
    <t>прочих затрат</t>
  </si>
  <si>
    <t>чел.час.</t>
  </si>
  <si>
    <t>Нормативные затраты труда машинистов</t>
  </si>
  <si>
    <t>оборудования</t>
  </si>
  <si>
    <t>Нормативные затраты труда рабочих</t>
  </si>
  <si>
    <t>монтажных работ</t>
  </si>
  <si>
    <t>(4,99)</t>
  </si>
  <si>
    <t>Средства на оплату труда рабочих</t>
  </si>
  <si>
    <t>(339,95)</t>
  </si>
  <si>
    <t>строительных работ</t>
  </si>
  <si>
    <t>в том числе:</t>
  </si>
  <si>
    <t xml:space="preserve">Сметная стоимость </t>
  </si>
  <si>
    <t xml:space="preserve">Составлен(а) в текущем (базисном) уровне цен </t>
  </si>
  <si>
    <t>(проектная и (или) иная техническая документация)</t>
  </si>
  <si>
    <t>Основание</t>
  </si>
  <si>
    <t>методом</t>
  </si>
  <si>
    <t>базисно-индексным</t>
  </si>
  <si>
    <t xml:space="preserve">Составлен </t>
  </si>
  <si>
    <t>(наименование конструктивного решения)</t>
  </si>
  <si>
    <t>Реконструкция ВЛ-0,4 кВ от ТП-64 L=2 км</t>
  </si>
  <si>
    <t>Реконструкция ВЛ-0,4 кВ от КТП-64, с.Ломовка ул.Пролетарская, Лесозаготовителей - 2,7 км изменение на 0 км</t>
  </si>
  <si>
    <t xml:space="preserve">ЛОКАЛЬНЫЙ СМЕТНЫЙ РАСЧЕТ (СМЕТА) № </t>
  </si>
  <si>
    <t>(наименование объекта капитального строительства)</t>
  </si>
  <si>
    <t/>
  </si>
  <si>
    <t>Инвестиционная программа 2022 год</t>
  </si>
  <si>
    <t>(наименование стройки)</t>
  </si>
  <si>
    <t>"ГРАНД-Смета 2021"</t>
  </si>
  <si>
    <t>Наименование программного продукта</t>
  </si>
  <si>
    <t>«Территориальные единичные расценки на строительные и специальные строительные работы. ТЕР 81-02-2001. Республика Башкортостан. Изменения в территориальные единичные расценки на строительные и специальные строительные работы»</t>
  </si>
  <si>
    <t xml:space="preserve">Наименование редакции сметных нормативов  </t>
  </si>
  <si>
    <t>"_____" ________________ 2022 года</t>
  </si>
  <si>
    <t>Самохин Д.Ю.</t>
  </si>
  <si>
    <t>Штырляев А.Г.</t>
  </si>
  <si>
    <t>Зам.директора ПО "ЮЭС" ГУП "РЭС" РБ</t>
  </si>
  <si>
    <t>Главный инженер ПО "ЮЭС" ГУП "РЭС" РБ</t>
  </si>
  <si>
    <t>УТВЕРЖДАЮ:</t>
  </si>
  <si>
    <t>СОГЛАСОВАНО:</t>
  </si>
  <si>
    <t>Утверждено приказом № 421 от 4 августа 2020 г. Минстроя РФ</t>
  </si>
  <si>
    <t>Приложение № 2</t>
  </si>
  <si>
    <t>1,897 млн.руб.</t>
  </si>
  <si>
    <t>Год 2022</t>
  </si>
  <si>
    <t xml:space="preserve">ООО«ЭТС»ИНН 0273084465
КПП 027301001
ОКПО 92819653
ОГРН 1110280046018
ОКАТО 80401370000
</t>
  </si>
  <si>
    <t xml:space="preserve">https://etp-region.ru,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</si>
</sst>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0;\-#,##0.00;#,&quot;-&quot;"/>
    <numFmt numFmtId="170" formatCode="#,##0.000"/>
    <numFmt numFmtId="171" formatCode="0.0%"/>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1"/>
      <color rgb="FF000000"/>
      <name val="Times New Roman"/>
      <family val="1"/>
      <charset val="204"/>
    </font>
    <font>
      <b/>
      <u/>
      <sz val="11"/>
      <color theme="1"/>
      <name val="Times New Roman"/>
      <family val="1"/>
      <charset val="204"/>
    </font>
    <font>
      <b/>
      <sz val="16"/>
      <color theme="1"/>
      <name val="Times New Roman"/>
      <family val="1"/>
      <charset val="204"/>
    </font>
    <font>
      <sz val="10"/>
      <color theme="1"/>
      <name val="Times New Roman"/>
      <family val="1"/>
      <charset val="204"/>
    </font>
    <font>
      <sz val="14"/>
      <color rgb="FFFF0000"/>
      <name val="Times New Roman"/>
      <family val="1"/>
      <charset val="204"/>
    </font>
    <font>
      <sz val="12"/>
      <color rgb="FFFF0000"/>
      <name val="Times New Roman"/>
      <family val="1"/>
      <charset val="204"/>
    </font>
    <font>
      <sz val="10"/>
      <color rgb="FFFF0000"/>
      <name val="Times New Roman"/>
      <family val="1"/>
      <charset val="204"/>
    </font>
    <font>
      <b/>
      <u/>
      <sz val="14"/>
      <name val="Times New Roman"/>
      <family val="1"/>
      <charset val="204"/>
    </font>
    <font>
      <sz val="9"/>
      <color rgb="FFFF0000"/>
      <name val="Calibri"/>
      <family val="2"/>
      <charset val="204"/>
      <scheme val="minor"/>
    </font>
    <font>
      <sz val="9"/>
      <color rgb="FFFF0000"/>
      <name val="Times New Roman"/>
      <family val="1"/>
      <charset val="204"/>
    </font>
    <font>
      <sz val="11"/>
      <color rgb="FF000000"/>
      <name val="Calibri"/>
      <charset val="204"/>
    </font>
    <font>
      <sz val="8"/>
      <color rgb="FF000000"/>
      <name val="Arial"/>
      <charset val="204"/>
    </font>
    <font>
      <b/>
      <sz val="8"/>
      <color rgb="FF000000"/>
      <name val="Arial"/>
      <charset val="204"/>
    </font>
    <font>
      <i/>
      <sz val="8"/>
      <color rgb="FF000000"/>
      <name val="Arial"/>
      <charset val="204"/>
    </font>
    <font>
      <b/>
      <sz val="9"/>
      <color rgb="FF000000"/>
      <name val="Arial"/>
      <charset val="204"/>
    </font>
    <font>
      <b/>
      <sz val="14"/>
      <color rgb="FF000000"/>
      <name val="Arial"/>
      <charset val="204"/>
    </font>
    <font>
      <u/>
      <sz val="11"/>
      <color theme="10"/>
      <name val="Calibri"/>
      <family val="2"/>
      <charset val="204"/>
      <scheme val="minor"/>
    </font>
    <font>
      <u/>
      <sz val="10"/>
      <color theme="10"/>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diagonal/>
    </border>
    <border>
      <left/>
      <right style="thin">
        <color auto="1"/>
      </right>
      <top/>
      <bottom/>
      <diagonal/>
    </border>
    <border>
      <left/>
      <right style="thin">
        <color auto="1"/>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0" fontId="74" fillId="0" borderId="0"/>
    <xf numFmtId="0" fontId="80" fillId="0" borderId="0" applyNumberFormat="0" applyFill="0" applyBorder="0" applyAlignment="0" applyProtection="0"/>
  </cellStyleXfs>
  <cellXfs count="5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1" fillId="0" borderId="24" xfId="2" applyFont="1" applyFill="1" applyBorder="1" applyAlignment="1">
      <alignment horizontal="justify"/>
    </xf>
    <xf numFmtId="0" fontId="41" fillId="0" borderId="25" xfId="2" applyFont="1" applyFill="1" applyBorder="1" applyAlignment="1">
      <alignment horizontal="justify"/>
    </xf>
    <xf numFmtId="0" fontId="41" fillId="0" borderId="27" xfId="2" applyFont="1" applyFill="1" applyBorder="1" applyAlignment="1">
      <alignment horizontal="justify" vertical="top" wrapText="1"/>
    </xf>
    <xf numFmtId="0" fontId="41" fillId="0" borderId="24" xfId="2" applyFont="1" applyFill="1" applyBorder="1" applyAlignment="1">
      <alignment horizontal="justify" vertical="top" wrapText="1"/>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64" fillId="0" borderId="1" xfId="0" applyFont="1" applyBorder="1" applyAlignment="1">
      <alignment horizontal="left" vertical="top" wrapText="1"/>
    </xf>
    <xf numFmtId="0" fontId="13" fillId="0" borderId="0" xfId="1" applyFont="1" applyAlignment="1">
      <alignment vertical="center"/>
    </xf>
    <xf numFmtId="0" fontId="10" fillId="0" borderId="0" xfId="1" applyFont="1" applyAlignment="1"/>
    <xf numFmtId="0" fontId="11" fillId="0" borderId="0" xfId="2" applyFont="1" applyFill="1" applyAlignment="1"/>
    <xf numFmtId="0" fontId="43" fillId="0" borderId="0" xfId="2" applyFont="1" applyFill="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26" xfId="2" applyFont="1" applyFill="1" applyBorder="1" applyAlignment="1">
      <alignment horizontal="justify"/>
    </xf>
    <xf numFmtId="0" fontId="48" fillId="0" borderId="1" xfId="0" applyFont="1" applyBorder="1" applyAlignment="1">
      <alignment vertical="top" wrapText="1"/>
    </xf>
    <xf numFmtId="0" fontId="48" fillId="0" borderId="1" xfId="0" applyFont="1" applyBorder="1" applyAlignment="1">
      <alignment vertical="center"/>
    </xf>
    <xf numFmtId="0" fontId="43" fillId="0" borderId="29" xfId="2" applyFont="1" applyFill="1" applyBorder="1" applyAlignment="1">
      <alignment horizontal="justify"/>
    </xf>
    <xf numFmtId="0" fontId="43" fillId="0" borderId="24" xfId="2" applyFont="1" applyFill="1" applyBorder="1" applyAlignment="1">
      <alignment horizontal="justify"/>
    </xf>
    <xf numFmtId="0" fontId="43" fillId="0" borderId="24" xfId="2" applyFont="1" applyFill="1" applyBorder="1" applyAlignment="1">
      <alignment vertical="top" wrapText="1"/>
    </xf>
    <xf numFmtId="0" fontId="43" fillId="0" borderId="26" xfId="2" applyFont="1" applyFill="1" applyBorder="1" applyAlignment="1">
      <alignment vertical="top" wrapText="1"/>
    </xf>
    <xf numFmtId="0" fontId="43" fillId="0" borderId="26" xfId="2" applyFont="1" applyFill="1" applyBorder="1" applyAlignment="1">
      <alignment horizontal="justify" vertical="top" wrapText="1"/>
    </xf>
    <xf numFmtId="0" fontId="11" fillId="0" borderId="24" xfId="2" applyFont="1" applyFill="1" applyBorder="1" applyAlignment="1">
      <alignment horizontal="justify" vertical="top" wrapText="1"/>
    </xf>
    <xf numFmtId="0" fontId="43" fillId="0" borderId="24" xfId="2" applyFont="1" applyFill="1" applyBorder="1" applyAlignment="1">
      <alignment horizontal="justify" vertical="top" wrapText="1"/>
    </xf>
    <xf numFmtId="0" fontId="43" fillId="0" borderId="25" xfId="2" applyFont="1" applyFill="1" applyBorder="1" applyAlignment="1">
      <alignment vertical="top" wrapText="1"/>
    </xf>
    <xf numFmtId="0" fontId="11" fillId="0" borderId="25" xfId="2" applyFont="1" applyFill="1" applyBorder="1" applyAlignment="1">
      <alignment vertical="top" wrapText="1"/>
    </xf>
    <xf numFmtId="0" fontId="11" fillId="0" borderId="28" xfId="2" applyFont="1" applyFill="1" applyBorder="1" applyAlignment="1">
      <alignment vertical="top" wrapText="1"/>
    </xf>
    <xf numFmtId="0" fontId="11" fillId="0" borderId="26" xfId="2" applyFont="1" applyFill="1" applyBorder="1" applyAlignment="1">
      <alignment vertical="top" wrapText="1"/>
    </xf>
    <xf numFmtId="0" fontId="43" fillId="0" borderId="25" xfId="2" applyFont="1" applyFill="1" applyBorder="1" applyAlignment="1">
      <alignment horizontal="left" vertical="center" wrapText="1"/>
    </xf>
    <xf numFmtId="0" fontId="43" fillId="0" borderId="25" xfId="2" applyFont="1" applyFill="1" applyBorder="1" applyAlignment="1">
      <alignment horizontal="center" vertical="center" wrapText="1"/>
    </xf>
    <xf numFmtId="0" fontId="11" fillId="0" borderId="26" xfId="2" applyFont="1" applyFill="1" applyBorder="1"/>
    <xf numFmtId="0" fontId="40" fillId="0" borderId="10" xfId="1" applyFont="1" applyBorder="1" applyAlignment="1">
      <alignment horizontal="center" vertical="center" wrapText="1"/>
    </xf>
    <xf numFmtId="0" fontId="40" fillId="0" borderId="0" xfId="1" applyFont="1" applyAlignment="1">
      <alignment horizontal="center" vertical="center" wrapText="1"/>
    </xf>
    <xf numFmtId="0" fontId="40" fillId="0" borderId="9" xfId="1" applyFont="1" applyBorder="1" applyAlignment="1">
      <alignment horizontal="center" vertical="center" wrapText="1"/>
    </xf>
    <xf numFmtId="0" fontId="4" fillId="0" borderId="0" xfId="1" applyFont="1" applyBorder="1" applyAlignment="1">
      <alignment horizontal="left" vertical="center" wrapText="1"/>
    </xf>
    <xf numFmtId="0" fontId="4" fillId="0" borderId="0" xfId="1" applyFont="1" applyAlignment="1">
      <alignment horizontal="left" vertical="center" wrapText="1"/>
    </xf>
    <xf numFmtId="0" fontId="4" fillId="0" borderId="1" xfId="1" applyFont="1" applyBorder="1" applyAlignment="1">
      <alignment horizontal="left" vertical="center" wrapText="1"/>
    </xf>
    <xf numFmtId="0" fontId="7" fillId="0" borderId="5" xfId="1" applyFont="1" applyBorder="1" applyAlignment="1">
      <alignment horizontal="left" vertical="center" wrapText="1"/>
    </xf>
    <xf numFmtId="0" fontId="43" fillId="0" borderId="1" xfId="2" applyFont="1" applyFill="1" applyBorder="1" applyAlignment="1">
      <alignment horizontal="center" vertical="center" wrapText="1"/>
    </xf>
    <xf numFmtId="0" fontId="43" fillId="0" borderId="1" xfId="2" applyFont="1" applyBorder="1" applyAlignment="1">
      <alignment horizontal="center" vertical="center" wrapText="1"/>
    </xf>
    <xf numFmtId="169" fontId="11" fillId="0" borderId="1" xfId="0" applyNumberFormat="1" applyFont="1" applyFill="1" applyBorder="1" applyAlignment="1">
      <alignment horizontal="center" vertical="center"/>
    </xf>
    <xf numFmtId="0" fontId="43" fillId="0" borderId="1" xfId="62" applyFont="1" applyBorder="1" applyAlignment="1">
      <alignment horizontal="center" vertical="center"/>
    </xf>
    <xf numFmtId="0" fontId="36" fillId="0" borderId="0" xfId="49" applyFont="1" applyFill="1" applyAlignment="1">
      <alignment horizontal="left" wrapText="1"/>
    </xf>
    <xf numFmtId="49" fontId="67" fillId="0" borderId="1" xfId="49" applyNumberFormat="1" applyFont="1" applyBorder="1" applyAlignment="1">
      <alignment horizontal="center" vertical="center" wrapText="1"/>
    </xf>
    <xf numFmtId="0" fontId="4" fillId="0" borderId="0" xfId="1" applyFont="1" applyAlignment="1">
      <alignment horizontal="center" vertical="center" wrapText="1"/>
    </xf>
    <xf numFmtId="0" fontId="40" fillId="0" borderId="10" xfId="1" applyFont="1" applyBorder="1" applyAlignment="1">
      <alignment horizontal="center" vertical="center" wrapText="1"/>
    </xf>
    <xf numFmtId="0" fontId="40" fillId="0" borderId="10" xfId="1" applyFont="1" applyBorder="1" applyAlignment="1">
      <alignment horizontal="center" vertical="center" wrapText="1"/>
    </xf>
    <xf numFmtId="1" fontId="67" fillId="0" borderId="1" xfId="49" applyNumberFormat="1" applyFont="1" applyBorder="1" applyAlignment="1">
      <alignment horizontal="center" vertical="center"/>
    </xf>
    <xf numFmtId="1" fontId="67" fillId="0" borderId="1" xfId="49" applyNumberFormat="1" applyFont="1" applyBorder="1" applyAlignment="1">
      <alignment horizontal="center" vertical="center" wrapText="1"/>
    </xf>
    <xf numFmtId="0" fontId="67" fillId="0" borderId="1" xfId="49" applyFont="1" applyBorder="1" applyAlignment="1">
      <alignment vertical="center" wrapText="1"/>
    </xf>
    <xf numFmtId="49" fontId="67" fillId="0" borderId="1" xfId="49" applyNumberFormat="1" applyFont="1" applyBorder="1" applyAlignment="1">
      <alignment horizontal="center" vertical="center"/>
    </xf>
    <xf numFmtId="0" fontId="67" fillId="0" borderId="0" xfId="49" applyFont="1" applyFill="1" applyAlignment="1">
      <alignment horizontal="center" vertical="center" wrapText="1"/>
    </xf>
    <xf numFmtId="0" fontId="39" fillId="0" borderId="10" xfId="1" applyFont="1" applyBorder="1" applyAlignment="1">
      <alignment horizontal="center" vertical="center" wrapText="1"/>
    </xf>
    <xf numFmtId="0" fontId="39" fillId="0" borderId="0" xfId="1" applyFont="1" applyAlignment="1">
      <alignment horizontal="center" vertical="center" wrapText="1"/>
    </xf>
    <xf numFmtId="2" fontId="70" fillId="0" borderId="1" xfId="49" applyNumberFormat="1" applyFont="1" applyBorder="1" applyAlignment="1">
      <alignment horizontal="center" vertical="center"/>
    </xf>
    <xf numFmtId="0" fontId="43" fillId="0" borderId="1" xfId="2" applyFont="1" applyFill="1" applyBorder="1" applyAlignment="1">
      <alignment horizontal="center" vertical="center" wrapText="1"/>
    </xf>
    <xf numFmtId="0" fontId="12" fillId="0" borderId="1" xfId="1" applyFont="1" applyBorder="1" applyAlignment="1">
      <alignment horizontal="left" vertical="center"/>
    </xf>
    <xf numFmtId="0" fontId="43" fillId="0" borderId="9" xfId="1" applyFont="1" applyBorder="1" applyAlignment="1">
      <alignment horizontal="center" vertical="center" wrapText="1"/>
    </xf>
    <xf numFmtId="0" fontId="11" fillId="0" borderId="1" xfId="1" applyFont="1" applyBorder="1" applyAlignment="1">
      <alignment horizontal="left" vertical="center" wrapText="1"/>
    </xf>
    <xf numFmtId="0" fontId="15" fillId="0" borderId="0" xfId="1" applyFont="1" applyAlignment="1" applyProtection="1">
      <alignment wrapText="1"/>
    </xf>
    <xf numFmtId="0" fontId="10" fillId="0" borderId="0" xfId="1" applyFont="1" applyProtection="1"/>
    <xf numFmtId="0" fontId="12" fillId="0" borderId="0" xfId="2" applyFont="1" applyAlignment="1" applyProtection="1">
      <alignment horizontal="right" vertical="center"/>
    </xf>
    <xf numFmtId="0" fontId="12" fillId="0" borderId="0" xfId="2" applyFont="1" applyAlignment="1" applyProtection="1">
      <alignment horizontal="right"/>
    </xf>
    <xf numFmtId="0" fontId="13" fillId="0" borderId="0" xfId="1" applyFont="1" applyAlignment="1" applyProtection="1">
      <alignment horizontal="left" vertical="center" wrapText="1"/>
    </xf>
    <xf numFmtId="0" fontId="43" fillId="0" borderId="0" xfId="0" applyFont="1" applyFill="1" applyAlignment="1" applyProtection="1">
      <alignment vertical="center"/>
    </xf>
    <xf numFmtId="0" fontId="5" fillId="0" borderId="0" xfId="1" applyFont="1" applyAlignment="1" applyProtection="1">
      <alignment horizontal="center" vertical="center" wrapText="1"/>
    </xf>
    <xf numFmtId="0" fontId="4" fillId="0" borderId="0" xfId="1" applyFont="1" applyFill="1" applyBorder="1" applyAlignment="1" applyProtection="1">
      <alignment horizontal="center" vertical="center" wrapText="1"/>
    </xf>
    <xf numFmtId="0" fontId="10" fillId="0" borderId="0" xfId="1" applyFont="1" applyBorder="1" applyProtection="1"/>
    <xf numFmtId="0" fontId="6" fillId="0" borderId="0" xfId="1" applyFont="1" applyProtection="1"/>
    <xf numFmtId="0" fontId="4" fillId="0" borderId="0" xfId="1" applyFont="1" applyAlignment="1" applyProtection="1">
      <alignment horizontal="center" vertical="center" wrapText="1"/>
    </xf>
    <xf numFmtId="0" fontId="1" fillId="0" borderId="0" xfId="50" applyAlignment="1" applyProtection="1">
      <alignment wrapText="1"/>
    </xf>
    <xf numFmtId="0" fontId="1" fillId="0" borderId="0" xfId="50" applyProtection="1"/>
    <xf numFmtId="0" fontId="60" fillId="0" borderId="0" xfId="50" applyFont="1" applyAlignment="1" applyProtection="1">
      <alignment vertical="center" wrapText="1"/>
    </xf>
    <xf numFmtId="0" fontId="40" fillId="0" borderId="0" xfId="50" applyFont="1" applyAlignment="1" applyProtection="1">
      <alignment horizontal="center" wrapText="1"/>
    </xf>
    <xf numFmtId="0" fontId="40" fillId="0" borderId="0" xfId="50" applyFont="1" applyAlignment="1" applyProtection="1">
      <alignment horizontal="center"/>
    </xf>
    <xf numFmtId="0" fontId="67" fillId="0" borderId="0" xfId="50" applyFont="1" applyAlignment="1" applyProtection="1">
      <alignment horizontal="center"/>
    </xf>
    <xf numFmtId="0" fontId="58" fillId="0" borderId="30" xfId="50" applyFont="1" applyBorder="1" applyAlignment="1" applyProtection="1">
      <alignment horizontal="center" vertical="center" wrapText="1"/>
    </xf>
    <xf numFmtId="0" fontId="58" fillId="0" borderId="30" xfId="50" applyFont="1" applyBorder="1" applyAlignment="1" applyProtection="1">
      <alignment horizontal="center" vertical="center"/>
    </xf>
    <xf numFmtId="0" fontId="46" fillId="0" borderId="0" xfId="50" applyFont="1" applyProtection="1"/>
    <xf numFmtId="0" fontId="1" fillId="0" borderId="0" xfId="50" applyAlignment="1" applyProtection="1"/>
    <xf numFmtId="0" fontId="57" fillId="0" borderId="0" xfId="50" applyFont="1" applyProtection="1"/>
    <xf numFmtId="0" fontId="56" fillId="0" borderId="30" xfId="50" applyFont="1" applyBorder="1" applyAlignment="1" applyProtection="1">
      <alignment vertical="center" wrapText="1"/>
    </xf>
    <xf numFmtId="170" fontId="56" fillId="0" borderId="30" xfId="50" applyNumberFormat="1" applyFont="1" applyFill="1" applyBorder="1" applyAlignment="1" applyProtection="1">
      <alignment horizontal="center" vertical="center"/>
    </xf>
    <xf numFmtId="0" fontId="0" fillId="0" borderId="0" xfId="0" applyProtection="1"/>
    <xf numFmtId="3" fontId="56" fillId="0" borderId="30" xfId="50" applyNumberFormat="1" applyFont="1" applyFill="1" applyBorder="1" applyAlignment="1" applyProtection="1">
      <alignment horizontal="center" vertical="center"/>
    </xf>
    <xf numFmtId="9" fontId="56" fillId="0" borderId="30" xfId="50" applyNumberFormat="1" applyFont="1" applyFill="1" applyBorder="1" applyAlignment="1" applyProtection="1">
      <alignment horizontal="center" vertical="center"/>
    </xf>
    <xf numFmtId="171" fontId="56" fillId="0" borderId="30" xfId="50" applyNumberFormat="1" applyFont="1" applyFill="1" applyBorder="1" applyAlignment="1" applyProtection="1">
      <alignment horizontal="center" vertical="center"/>
    </xf>
    <xf numFmtId="9" fontId="0" fillId="0" borderId="0" xfId="67" applyFont="1" applyProtection="1"/>
    <xf numFmtId="0" fontId="56" fillId="0" borderId="0" xfId="50" applyFont="1" applyBorder="1" applyAlignment="1" applyProtection="1">
      <alignment vertical="center" wrapText="1"/>
    </xf>
    <xf numFmtId="171" fontId="56" fillId="0" borderId="0" xfId="50" applyNumberFormat="1" applyFont="1" applyFill="1" applyBorder="1" applyAlignment="1" applyProtection="1">
      <alignment horizontal="center" vertical="center"/>
    </xf>
    <xf numFmtId="0" fontId="56" fillId="0" borderId="0" xfId="50" applyFont="1" applyBorder="1" applyProtection="1"/>
    <xf numFmtId="0" fontId="1" fillId="0" borderId="0" xfId="50" applyBorder="1" applyProtection="1"/>
    <xf numFmtId="0" fontId="58" fillId="25" borderId="30" xfId="50" applyFont="1" applyFill="1" applyBorder="1" applyAlignment="1" applyProtection="1">
      <alignment horizontal="left" vertical="center" wrapText="1"/>
    </xf>
    <xf numFmtId="0" fontId="58" fillId="25" borderId="30" xfId="50" applyFont="1" applyFill="1" applyBorder="1" applyAlignment="1" applyProtection="1">
      <alignment horizontal="center" vertical="center"/>
    </xf>
    <xf numFmtId="168" fontId="56" fillId="0" borderId="30" xfId="50" applyNumberFormat="1" applyFont="1" applyFill="1" applyBorder="1" applyAlignment="1" applyProtection="1">
      <alignment horizontal="center" vertical="center"/>
    </xf>
    <xf numFmtId="0" fontId="56" fillId="0" borderId="0" xfId="50" applyFont="1" applyBorder="1" applyAlignment="1" applyProtection="1">
      <alignment vertical="center"/>
    </xf>
    <xf numFmtId="0" fontId="56" fillId="0" borderId="0" xfId="50" applyFont="1" applyBorder="1" applyAlignment="1" applyProtection="1"/>
    <xf numFmtId="0" fontId="57" fillId="0" borderId="0" xfId="50" applyFont="1" applyBorder="1" applyProtection="1"/>
    <xf numFmtId="0" fontId="58" fillId="25" borderId="31" xfId="50" applyFont="1" applyFill="1" applyBorder="1" applyAlignment="1" applyProtection="1">
      <alignment horizontal="left" vertical="center" wrapText="1"/>
    </xf>
    <xf numFmtId="0" fontId="58" fillId="25" borderId="31" xfId="50" applyFont="1" applyFill="1" applyBorder="1" applyAlignment="1" applyProtection="1">
      <alignment horizontal="center" vertical="center"/>
    </xf>
    <xf numFmtId="0" fontId="58" fillId="26" borderId="30" xfId="50" applyFont="1" applyFill="1" applyBorder="1" applyAlignment="1" applyProtection="1">
      <alignment horizontal="left" vertical="center"/>
    </xf>
    <xf numFmtId="0" fontId="56" fillId="26" borderId="30" xfId="50" applyFont="1" applyFill="1" applyBorder="1" applyAlignment="1" applyProtection="1">
      <alignment horizontal="center" vertical="center"/>
    </xf>
    <xf numFmtId="170" fontId="58" fillId="0" borderId="30" xfId="50" applyNumberFormat="1" applyFont="1" applyFill="1" applyBorder="1" applyAlignment="1" applyProtection="1">
      <alignment horizontal="center" vertical="center"/>
    </xf>
    <xf numFmtId="170" fontId="58" fillId="26" borderId="30" xfId="50" applyNumberFormat="1" applyFont="1" applyFill="1" applyBorder="1" applyAlignment="1" applyProtection="1">
      <alignment horizontal="center" vertical="center"/>
    </xf>
    <xf numFmtId="0" fontId="72" fillId="0" borderId="0" xfId="50" applyFont="1" applyFill="1" applyProtection="1"/>
    <xf numFmtId="0" fontId="2" fillId="0" borderId="0" xfId="50" applyFont="1" applyFill="1" applyProtection="1"/>
    <xf numFmtId="0" fontId="2" fillId="26" borderId="0" xfId="50" applyFont="1" applyFill="1" applyProtection="1"/>
    <xf numFmtId="0" fontId="58" fillId="0" borderId="30" xfId="50" applyFont="1" applyBorder="1" applyAlignment="1" applyProtection="1">
      <alignment vertical="center" wrapText="1"/>
    </xf>
    <xf numFmtId="0" fontId="2" fillId="0" borderId="0" xfId="50" applyFont="1" applyProtection="1"/>
    <xf numFmtId="0" fontId="58" fillId="0" borderId="32" xfId="50" applyFont="1" applyBorder="1" applyAlignment="1" applyProtection="1">
      <alignment vertical="center" wrapText="1"/>
    </xf>
    <xf numFmtId="170" fontId="58" fillId="0" borderId="33" xfId="50" applyNumberFormat="1" applyFont="1" applyFill="1" applyBorder="1" applyAlignment="1" applyProtection="1">
      <alignment horizontal="center" vertical="center"/>
    </xf>
    <xf numFmtId="0" fontId="56" fillId="0" borderId="0" xfId="50" applyFont="1" applyAlignment="1" applyProtection="1">
      <alignment vertical="center" wrapText="1"/>
    </xf>
    <xf numFmtId="0" fontId="56" fillId="0" borderId="0" xfId="50" applyFont="1" applyAlignment="1" applyProtection="1">
      <alignment vertical="center"/>
    </xf>
    <xf numFmtId="0" fontId="56" fillId="0" borderId="0" xfId="50" applyFont="1" applyProtection="1"/>
    <xf numFmtId="0" fontId="56" fillId="0" borderId="0" xfId="50" applyFont="1" applyAlignment="1" applyProtection="1"/>
    <xf numFmtId="0" fontId="38" fillId="0" borderId="0" xfId="50" applyFont="1" applyProtection="1"/>
    <xf numFmtId="0" fontId="56" fillId="0" borderId="30" xfId="50" applyFont="1" applyFill="1" applyBorder="1" applyAlignment="1" applyProtection="1">
      <alignment horizontal="center" vertical="center"/>
    </xf>
    <xf numFmtId="0" fontId="1" fillId="0" borderId="0" xfId="50" applyAlignment="1" applyProtection="1">
      <alignment vertical="center"/>
    </xf>
    <xf numFmtId="170" fontId="56" fillId="26" borderId="30" xfId="50" applyNumberFormat="1" applyFont="1" applyFill="1" applyBorder="1" applyAlignment="1" applyProtection="1">
      <alignment horizontal="center" vertical="center"/>
    </xf>
    <xf numFmtId="170" fontId="57" fillId="0" borderId="30" xfId="50" applyNumberFormat="1" applyFont="1" applyBorder="1" applyAlignment="1" applyProtection="1">
      <alignment vertical="center"/>
    </xf>
    <xf numFmtId="170" fontId="1" fillId="0" borderId="30" xfId="50" applyNumberFormat="1" applyFont="1" applyBorder="1" applyAlignment="1" applyProtection="1">
      <alignment vertical="center"/>
    </xf>
    <xf numFmtId="0" fontId="58" fillId="0" borderId="0" xfId="50" applyFont="1" applyBorder="1" applyAlignment="1" applyProtection="1">
      <alignment vertical="center" wrapText="1"/>
    </xf>
    <xf numFmtId="3" fontId="58" fillId="0" borderId="0" xfId="50" applyNumberFormat="1" applyFont="1" applyFill="1" applyBorder="1" applyAlignment="1" applyProtection="1">
      <alignment horizontal="center" vertical="center"/>
    </xf>
    <xf numFmtId="0" fontId="1" fillId="0" borderId="0" xfId="50" applyBorder="1" applyAlignment="1" applyProtection="1">
      <alignment vertical="center"/>
    </xf>
    <xf numFmtId="0" fontId="58" fillId="25" borderId="30" xfId="50" applyFont="1" applyFill="1" applyBorder="1" applyAlignment="1" applyProtection="1">
      <alignment vertical="center" wrapText="1"/>
    </xf>
    <xf numFmtId="3" fontId="58" fillId="25" borderId="30" xfId="50" applyNumberFormat="1" applyFont="1" applyFill="1" applyBorder="1" applyAlignment="1" applyProtection="1">
      <alignment horizontal="center" vertical="center" wrapText="1"/>
    </xf>
    <xf numFmtId="0" fontId="58" fillId="0" borderId="0" xfId="50" applyFont="1" applyFill="1" applyBorder="1" applyAlignment="1" applyProtection="1">
      <alignment horizontal="center" vertical="center"/>
    </xf>
    <xf numFmtId="0" fontId="59" fillId="0" borderId="0" xfId="50" applyFont="1" applyBorder="1" applyAlignment="1" applyProtection="1">
      <alignment vertical="center"/>
    </xf>
    <xf numFmtId="0" fontId="58" fillId="0" borderId="30" xfId="50" applyFont="1" applyBorder="1" applyAlignment="1" applyProtection="1">
      <alignment horizontal="left" vertical="center" wrapText="1"/>
    </xf>
    <xf numFmtId="0" fontId="38" fillId="0" borderId="0" xfId="50" applyFont="1" applyBorder="1" applyAlignment="1" applyProtection="1">
      <alignment vertical="center"/>
    </xf>
    <xf numFmtId="0" fontId="57" fillId="0" borderId="0" xfId="50" applyFont="1" applyBorder="1" applyAlignment="1" applyProtection="1">
      <alignment vertical="center"/>
    </xf>
    <xf numFmtId="0" fontId="38" fillId="0" borderId="0" xfId="50" applyFont="1" applyAlignment="1" applyProtection="1">
      <alignment wrapText="1"/>
    </xf>
    <xf numFmtId="49" fontId="57" fillId="0" borderId="0" xfId="50" applyNumberFormat="1" applyFont="1" applyProtection="1"/>
    <xf numFmtId="0" fontId="73" fillId="0" borderId="0" xfId="50" applyFont="1" applyAlignment="1" applyProtection="1">
      <alignment wrapText="1"/>
    </xf>
    <xf numFmtId="0" fontId="75" fillId="0" borderId="0" xfId="68" applyNumberFormat="1" applyFont="1" applyFill="1" applyBorder="1" applyAlignment="1" applyProtection="1"/>
    <xf numFmtId="0" fontId="75" fillId="0" borderId="0" xfId="68" applyNumberFormat="1" applyFont="1" applyFill="1" applyBorder="1" applyAlignment="1" applyProtection="1">
      <alignment wrapText="1"/>
    </xf>
    <xf numFmtId="0" fontId="76" fillId="0" borderId="0" xfId="68" applyNumberFormat="1" applyFont="1" applyFill="1" applyBorder="1" applyAlignment="1" applyProtection="1">
      <alignment vertical="top" wrapText="1"/>
    </xf>
    <xf numFmtId="0" fontId="75" fillId="0" borderId="0" xfId="68" applyNumberFormat="1" applyFont="1" applyFill="1" applyBorder="1" applyAlignment="1" applyProtection="1">
      <alignment horizontal="right" vertical="top"/>
    </xf>
    <xf numFmtId="0" fontId="75" fillId="0" borderId="0" xfId="68" applyNumberFormat="1" applyFont="1" applyFill="1" applyBorder="1" applyAlignment="1" applyProtection="1">
      <alignment horizontal="right"/>
    </xf>
    <xf numFmtId="0" fontId="75" fillId="0" borderId="34" xfId="68" applyNumberFormat="1" applyFont="1" applyFill="1" applyBorder="1" applyAlignment="1" applyProtection="1"/>
    <xf numFmtId="3" fontId="76" fillId="0" borderId="0" xfId="68" applyNumberFormat="1" applyFont="1" applyFill="1" applyBorder="1" applyAlignment="1" applyProtection="1">
      <alignment horizontal="right" vertical="top"/>
    </xf>
    <xf numFmtId="2" fontId="76" fillId="0" borderId="0" xfId="68" applyNumberFormat="1" applyFont="1" applyFill="1" applyBorder="1" applyAlignment="1" applyProtection="1">
      <alignment horizontal="center" vertical="top"/>
    </xf>
    <xf numFmtId="4" fontId="76" fillId="0" borderId="0" xfId="68" applyNumberFormat="1" applyFont="1" applyFill="1" applyBorder="1" applyAlignment="1" applyProtection="1">
      <alignment horizontal="right" vertical="top"/>
    </xf>
    <xf numFmtId="0" fontId="76" fillId="0" borderId="0" xfId="68" applyNumberFormat="1" applyFont="1" applyFill="1" applyBorder="1" applyAlignment="1" applyProtection="1">
      <alignment horizontal="left" vertical="top" wrapText="1"/>
    </xf>
    <xf numFmtId="0" fontId="76" fillId="0" borderId="0" xfId="68" applyNumberFormat="1" applyFont="1" applyFill="1" applyBorder="1" applyAlignment="1" applyProtection="1">
      <alignment horizontal="right" vertical="top" wrapText="1"/>
    </xf>
    <xf numFmtId="0" fontId="76" fillId="0" borderId="0" xfId="68" applyNumberFormat="1" applyFont="1" applyFill="1" applyBorder="1" applyAlignment="1" applyProtection="1">
      <alignment wrapText="1"/>
    </xf>
    <xf numFmtId="4" fontId="76" fillId="0" borderId="35" xfId="68" applyNumberFormat="1" applyFont="1" applyFill="1" applyBorder="1" applyAlignment="1" applyProtection="1">
      <alignment horizontal="right" vertical="top"/>
    </xf>
    <xf numFmtId="0" fontId="76" fillId="0" borderId="0" xfId="68" applyNumberFormat="1" applyFont="1" applyFill="1" applyBorder="1" applyAlignment="1" applyProtection="1">
      <alignment horizontal="center" vertical="top"/>
    </xf>
    <xf numFmtId="0" fontId="75" fillId="0" borderId="5" xfId="68" applyNumberFormat="1" applyFont="1" applyFill="1" applyBorder="1" applyAlignment="1" applyProtection="1"/>
    <xf numFmtId="3" fontId="75" fillId="0" borderId="35" xfId="68" applyNumberFormat="1" applyFont="1" applyFill="1" applyBorder="1" applyAlignment="1" applyProtection="1">
      <alignment horizontal="right" vertical="top"/>
    </xf>
    <xf numFmtId="0" fontId="75" fillId="0" borderId="0" xfId="68" applyNumberFormat="1" applyFont="1" applyFill="1" applyBorder="1" applyAlignment="1" applyProtection="1">
      <alignment horizontal="center" vertical="top"/>
    </xf>
    <xf numFmtId="4" fontId="75" fillId="0" borderId="0" xfId="68" applyNumberFormat="1" applyFont="1" applyFill="1" applyBorder="1" applyAlignment="1" applyProtection="1">
      <alignment horizontal="right" vertical="top"/>
    </xf>
    <xf numFmtId="0" fontId="75" fillId="0" borderId="0" xfId="68" applyNumberFormat="1" applyFont="1" applyFill="1" applyBorder="1" applyAlignment="1" applyProtection="1">
      <alignment horizontal="right" vertical="top" wrapText="1"/>
    </xf>
    <xf numFmtId="3" fontId="76" fillId="0" borderId="36" xfId="68" applyNumberFormat="1" applyFont="1" applyFill="1" applyBorder="1" applyAlignment="1" applyProtection="1">
      <alignment horizontal="right" vertical="top"/>
    </xf>
    <xf numFmtId="0" fontId="76" fillId="0" borderId="34" xfId="68" applyNumberFormat="1" applyFont="1" applyFill="1" applyBorder="1" applyAlignment="1" applyProtection="1">
      <alignment horizontal="center" vertical="top"/>
    </xf>
    <xf numFmtId="4" fontId="76" fillId="0" borderId="34" xfId="68" applyNumberFormat="1" applyFont="1" applyFill="1" applyBorder="1" applyAlignment="1" applyProtection="1">
      <alignment horizontal="right" vertical="top"/>
    </xf>
    <xf numFmtId="0" fontId="76" fillId="0" borderId="34" xfId="68" applyNumberFormat="1" applyFont="1" applyFill="1" applyBorder="1" applyAlignment="1" applyProtection="1">
      <alignment horizontal="right" vertical="top" wrapText="1"/>
    </xf>
    <xf numFmtId="0" fontId="75" fillId="0" borderId="37" xfId="68" applyNumberFormat="1" applyFont="1" applyFill="1" applyBorder="1" applyAlignment="1" applyProtection="1"/>
    <xf numFmtId="3" fontId="75" fillId="0" borderId="0" xfId="68" applyNumberFormat="1" applyFont="1" applyFill="1" applyBorder="1" applyAlignment="1" applyProtection="1">
      <alignment vertical="top"/>
    </xf>
    <xf numFmtId="2" fontId="75" fillId="0" borderId="0" xfId="68" applyNumberFormat="1" applyFont="1" applyFill="1" applyBorder="1" applyAlignment="1" applyProtection="1">
      <alignment vertical="top"/>
    </xf>
    <xf numFmtId="4" fontId="75" fillId="0" borderId="0" xfId="68" applyNumberFormat="1" applyFont="1" applyFill="1" applyBorder="1" applyAlignment="1" applyProtection="1">
      <alignment vertical="top"/>
    </xf>
    <xf numFmtId="0" fontId="75" fillId="0" borderId="0" xfId="68" applyNumberFormat="1" applyFont="1" applyFill="1" applyBorder="1" applyAlignment="1" applyProtection="1">
      <alignment vertical="top"/>
    </xf>
    <xf numFmtId="0" fontId="77" fillId="0" borderId="0" xfId="68" applyNumberFormat="1" applyFont="1" applyFill="1" applyBorder="1" applyAlignment="1" applyProtection="1">
      <alignment wrapText="1"/>
    </xf>
    <xf numFmtId="0" fontId="78" fillId="0" borderId="0" xfId="68" applyNumberFormat="1" applyFont="1" applyFill="1" applyBorder="1" applyAlignment="1" applyProtection="1">
      <alignment wrapText="1"/>
    </xf>
    <xf numFmtId="3" fontId="76" fillId="0" borderId="35" xfId="68" applyNumberFormat="1" applyFont="1" applyFill="1" applyBorder="1" applyAlignment="1" applyProtection="1">
      <alignment horizontal="right" vertical="top"/>
    </xf>
    <xf numFmtId="2" fontId="75" fillId="0" borderId="0" xfId="68" applyNumberFormat="1" applyFont="1" applyFill="1" applyBorder="1" applyAlignment="1" applyProtection="1">
      <alignment horizontal="center" vertical="top"/>
    </xf>
    <xf numFmtId="2" fontId="76" fillId="0" borderId="34" xfId="68" applyNumberFormat="1" applyFont="1" applyFill="1" applyBorder="1" applyAlignment="1" applyProtection="1">
      <alignment horizontal="center" vertical="top"/>
    </xf>
    <xf numFmtId="0" fontId="75" fillId="0" borderId="0" xfId="68" applyNumberFormat="1" applyFont="1" applyFill="1" applyBorder="1" applyAlignment="1" applyProtection="1">
      <alignment horizontal="center" vertical="top" wrapText="1"/>
    </xf>
    <xf numFmtId="0" fontId="76" fillId="0" borderId="0" xfId="68" applyNumberFormat="1" applyFont="1" applyFill="1" applyBorder="1" applyAlignment="1" applyProtection="1">
      <alignment horizontal="center" vertical="top" wrapText="1"/>
    </xf>
    <xf numFmtId="3" fontId="76" fillId="0" borderId="35" xfId="68" applyNumberFormat="1" applyFont="1" applyFill="1" applyBorder="1" applyAlignment="1" applyProtection="1">
      <alignment horizontal="right" vertical="top" wrapText="1"/>
    </xf>
    <xf numFmtId="2" fontId="76" fillId="0" borderId="0" xfId="68" applyNumberFormat="1" applyFont="1" applyFill="1" applyBorder="1" applyAlignment="1" applyProtection="1">
      <alignment horizontal="center" vertical="top" wrapText="1"/>
    </xf>
    <xf numFmtId="4" fontId="76" fillId="0" borderId="0" xfId="68" applyNumberFormat="1" applyFont="1" applyFill="1" applyBorder="1" applyAlignment="1" applyProtection="1">
      <alignment horizontal="right" vertical="top" wrapText="1"/>
    </xf>
    <xf numFmtId="0" fontId="75" fillId="0" borderId="0" xfId="68" applyNumberFormat="1" applyFont="1" applyFill="1" applyBorder="1" applyAlignment="1" applyProtection="1">
      <alignment vertical="top" wrapText="1"/>
    </xf>
    <xf numFmtId="0" fontId="75" fillId="0" borderId="0" xfId="68" applyNumberFormat="1" applyFont="1" applyFill="1" applyBorder="1" applyAlignment="1" applyProtection="1">
      <alignment horizontal="left" vertical="top"/>
    </xf>
    <xf numFmtId="0" fontId="76" fillId="0" borderId="5" xfId="68" applyNumberFormat="1" applyFont="1" applyFill="1" applyBorder="1" applyAlignment="1" applyProtection="1">
      <alignment horizontal="center" vertical="top" wrapText="1"/>
    </xf>
    <xf numFmtId="3" fontId="76" fillId="0" borderId="36" xfId="68" applyNumberFormat="1" applyFont="1" applyFill="1" applyBorder="1" applyAlignment="1" applyProtection="1">
      <alignment horizontal="right" vertical="top" wrapText="1"/>
    </xf>
    <xf numFmtId="0" fontId="76" fillId="0" borderId="34" xfId="68" applyNumberFormat="1" applyFont="1" applyFill="1" applyBorder="1" applyAlignment="1" applyProtection="1">
      <alignment horizontal="center" vertical="top" wrapText="1"/>
    </xf>
    <xf numFmtId="4" fontId="76" fillId="0" borderId="34" xfId="68" applyNumberFormat="1" applyFont="1" applyFill="1" applyBorder="1" applyAlignment="1" applyProtection="1">
      <alignment horizontal="right" vertical="top" wrapText="1"/>
    </xf>
    <xf numFmtId="0" fontId="76" fillId="0" borderId="34" xfId="68" applyNumberFormat="1" applyFont="1" applyFill="1" applyBorder="1" applyAlignment="1" applyProtection="1">
      <alignment horizontal="left" vertical="top" wrapText="1"/>
    </xf>
    <xf numFmtId="0" fontId="76" fillId="0" borderId="37" xfId="68" applyNumberFormat="1" applyFont="1" applyFill="1" applyBorder="1" applyAlignment="1" applyProtection="1">
      <alignment horizontal="center" vertical="top" wrapText="1"/>
    </xf>
    <xf numFmtId="0" fontId="75" fillId="0" borderId="34" xfId="68" applyNumberFormat="1" applyFont="1" applyFill="1" applyBorder="1" applyAlignment="1" applyProtection="1">
      <alignment horizontal="center" vertical="top" wrapText="1"/>
    </xf>
    <xf numFmtId="3" fontId="75" fillId="0" borderId="35" xfId="68" applyNumberFormat="1" applyFont="1" applyFill="1" applyBorder="1" applyAlignment="1" applyProtection="1">
      <alignment horizontal="right" vertical="top" wrapText="1"/>
    </xf>
    <xf numFmtId="4" fontId="75" fillId="0" borderId="0" xfId="68" applyNumberFormat="1" applyFont="1" applyFill="1" applyBorder="1" applyAlignment="1" applyProtection="1">
      <alignment horizontal="right" vertical="top" wrapText="1"/>
    </xf>
    <xf numFmtId="0" fontId="75" fillId="0" borderId="5" xfId="68" applyNumberFormat="1" applyFont="1" applyFill="1" applyBorder="1" applyAlignment="1" applyProtection="1">
      <alignment horizontal="center" vertical="center" wrapText="1"/>
    </xf>
    <xf numFmtId="3" fontId="75" fillId="0" borderId="36" xfId="68" applyNumberFormat="1" applyFont="1" applyFill="1" applyBorder="1" applyAlignment="1" applyProtection="1">
      <alignment horizontal="right" vertical="top" wrapText="1"/>
    </xf>
    <xf numFmtId="4" fontId="75" fillId="0" borderId="34" xfId="68" applyNumberFormat="1" applyFont="1" applyFill="1" applyBorder="1" applyAlignment="1" applyProtection="1">
      <alignment horizontal="right" vertical="top" wrapText="1"/>
    </xf>
    <xf numFmtId="0" fontId="75" fillId="0" borderId="35" xfId="68" applyNumberFormat="1" applyFont="1" applyFill="1" applyBorder="1" applyAlignment="1" applyProtection="1">
      <alignment horizontal="right" vertical="top" wrapText="1"/>
    </xf>
    <xf numFmtId="0" fontId="77" fillId="0" borderId="0" xfId="68" applyNumberFormat="1" applyFont="1" applyFill="1" applyBorder="1" applyAlignment="1" applyProtection="1">
      <alignment horizontal="center" vertical="top" wrapText="1"/>
    </xf>
    <xf numFmtId="0" fontId="77" fillId="0" borderId="0" xfId="68" applyNumberFormat="1" applyFont="1" applyFill="1" applyBorder="1" applyAlignment="1" applyProtection="1">
      <alignment horizontal="right" vertical="top" wrapText="1"/>
    </xf>
    <xf numFmtId="0" fontId="75" fillId="0" borderId="5" xfId="68" applyNumberFormat="1" applyFont="1" applyFill="1" applyBorder="1" applyAlignment="1" applyProtection="1">
      <alignment horizontal="center" vertical="top" wrapText="1"/>
    </xf>
    <xf numFmtId="0" fontId="75" fillId="0" borderId="41" xfId="68" applyNumberFormat="1" applyFont="1" applyFill="1" applyBorder="1" applyAlignment="1" applyProtection="1">
      <alignment horizontal="center" vertical="center"/>
    </xf>
    <xf numFmtId="0" fontId="75" fillId="0" borderId="41" xfId="68" applyNumberFormat="1" applyFont="1" applyFill="1" applyBorder="1" applyAlignment="1" applyProtection="1">
      <alignment horizontal="center" vertical="center" wrapText="1"/>
    </xf>
    <xf numFmtId="0" fontId="75" fillId="0" borderId="0" xfId="68" applyNumberFormat="1" applyFont="1" applyFill="1" applyBorder="1" applyAlignment="1" applyProtection="1">
      <alignment vertical="center"/>
    </xf>
    <xf numFmtId="0" fontId="75" fillId="0" borderId="0" xfId="68" applyNumberFormat="1" applyFont="1" applyFill="1" applyBorder="1" applyAlignment="1" applyProtection="1">
      <alignment horizontal="left"/>
    </xf>
    <xf numFmtId="49" fontId="75" fillId="0" borderId="20" xfId="68" applyNumberFormat="1" applyFont="1" applyFill="1" applyBorder="1" applyAlignment="1" applyProtection="1">
      <alignment horizontal="right"/>
    </xf>
    <xf numFmtId="2" fontId="75" fillId="0" borderId="20" xfId="68" applyNumberFormat="1" applyFont="1" applyFill="1" applyBorder="1" applyAlignment="1" applyProtection="1"/>
    <xf numFmtId="2" fontId="75" fillId="0" borderId="39" xfId="68" applyNumberFormat="1" applyFont="1" applyFill="1" applyBorder="1" applyAlignment="1" applyProtection="1">
      <alignment horizontal="right"/>
    </xf>
    <xf numFmtId="49" fontId="75" fillId="0" borderId="39" xfId="68" applyNumberFormat="1" applyFont="1" applyFill="1" applyBorder="1" applyAlignment="1" applyProtection="1">
      <alignment horizontal="right"/>
    </xf>
    <xf numFmtId="49" fontId="75" fillId="0" borderId="0" xfId="68" applyNumberFormat="1" applyFont="1" applyFill="1" applyBorder="1" applyAlignment="1" applyProtection="1">
      <alignment horizontal="right"/>
    </xf>
    <xf numFmtId="2" fontId="75" fillId="0" borderId="0" xfId="68" applyNumberFormat="1" applyFont="1" applyFill="1" applyBorder="1" applyAlignment="1" applyProtection="1"/>
    <xf numFmtId="0" fontId="75" fillId="0" borderId="0" xfId="68" applyNumberFormat="1" applyFont="1" applyFill="1" applyBorder="1" applyAlignment="1" applyProtection="1">
      <alignment vertical="center" wrapText="1"/>
    </xf>
    <xf numFmtId="0" fontId="76" fillId="0" borderId="0" xfId="68" applyNumberFormat="1" applyFont="1" applyFill="1" applyBorder="1" applyAlignment="1" applyProtection="1">
      <alignment horizontal="left"/>
    </xf>
    <xf numFmtId="0" fontId="75" fillId="0" borderId="0" xfId="68" applyNumberFormat="1" applyFont="1" applyFill="1" applyBorder="1" applyAlignment="1" applyProtection="1">
      <alignment horizontal="center"/>
    </xf>
    <xf numFmtId="0" fontId="75" fillId="0" borderId="20" xfId="68" applyNumberFormat="1" applyFont="1" applyFill="1" applyBorder="1" applyAlignment="1" applyProtection="1"/>
    <xf numFmtId="0" fontId="77" fillId="0" borderId="0" xfId="68" applyNumberFormat="1" applyFont="1" applyFill="1" applyBorder="1" applyAlignment="1" applyProtection="1"/>
    <xf numFmtId="0" fontId="77" fillId="0" borderId="0" xfId="68" applyNumberFormat="1" applyFont="1" applyFill="1" applyBorder="1" applyAlignment="1" applyProtection="1">
      <alignment horizontal="center"/>
    </xf>
    <xf numFmtId="3" fontId="75" fillId="0" borderId="0" xfId="68" applyNumberFormat="1" applyFont="1" applyFill="1" applyBorder="1" applyAlignment="1" applyProtection="1">
      <alignment horizontal="right" vertical="top"/>
    </xf>
    <xf numFmtId="0" fontId="75" fillId="0" borderId="20" xfId="68" applyNumberFormat="1" applyFont="1" applyFill="1" applyBorder="1" applyAlignment="1" applyProtection="1">
      <alignment horizontal="center"/>
    </xf>
    <xf numFmtId="0" fontId="79" fillId="0" borderId="0" xfId="68" applyNumberFormat="1" applyFont="1" applyFill="1" applyBorder="1" applyAlignment="1" applyProtection="1">
      <alignment horizontal="center"/>
    </xf>
    <xf numFmtId="0" fontId="77" fillId="0" borderId="0" xfId="68" applyNumberFormat="1" applyFont="1" applyFill="1" applyBorder="1" applyAlignment="1" applyProtection="1">
      <alignment horizontal="center" vertical="top"/>
    </xf>
    <xf numFmtId="0" fontId="75" fillId="0" borderId="20" xfId="68" applyNumberFormat="1" applyFont="1" applyFill="1" applyBorder="1" applyAlignment="1" applyProtection="1">
      <alignment vertical="top"/>
    </xf>
    <xf numFmtId="0" fontId="76" fillId="0" borderId="0" xfId="68" applyNumberFormat="1" applyFont="1" applyFill="1" applyBorder="1" applyAlignment="1" applyProtection="1">
      <alignment horizontal="center"/>
    </xf>
    <xf numFmtId="0" fontId="75" fillId="0" borderId="20" xfId="68" applyNumberFormat="1" applyFont="1" applyFill="1" applyBorder="1" applyAlignment="1" applyProtection="1">
      <alignment horizontal="right"/>
    </xf>
    <xf numFmtId="0" fontId="76" fillId="0" borderId="0" xfId="68" applyNumberFormat="1" applyFont="1" applyFill="1" applyBorder="1" applyAlignment="1" applyProtection="1">
      <alignment vertical="top"/>
    </xf>
    <xf numFmtId="4" fontId="48" fillId="0" borderId="0" xfId="0" applyNumberFormat="1" applyFont="1" applyAlignment="1">
      <alignment vertical="center" wrapText="1"/>
    </xf>
    <xf numFmtId="49" fontId="37" fillId="0" borderId="1"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5" fillId="0" borderId="0" xfId="1" applyFont="1" applyAlignment="1">
      <alignment horizontal="lef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 fillId="0" borderId="0" xfId="1" applyFont="1" applyBorder="1" applyAlignment="1">
      <alignment horizontal="center" vertical="center"/>
    </xf>
    <xf numFmtId="0" fontId="4" fillId="0" borderId="0" xfId="1" applyFont="1" applyFill="1" applyBorder="1" applyAlignment="1">
      <alignment horizontal="center" vertical="center"/>
    </xf>
    <xf numFmtId="0" fontId="8" fillId="0" borderId="0" xfId="1" applyFont="1" applyBorder="1" applyAlignment="1">
      <alignment horizontal="center" vertical="center"/>
    </xf>
    <xf numFmtId="0" fontId="66" fillId="0" borderId="4" xfId="1" applyFont="1" applyBorder="1" applyAlignment="1">
      <alignment horizontal="center" vertical="center"/>
    </xf>
    <xf numFmtId="0" fontId="66" fillId="0" borderId="7" xfId="1" applyFont="1" applyBorder="1" applyAlignment="1">
      <alignment horizontal="center" vertical="center"/>
    </xf>
    <xf numFmtId="0" fontId="66" fillId="0" borderId="3"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3" xfId="62" applyFont="1" applyBorder="1" applyAlignment="1">
      <alignment horizontal="center" vertical="center" wrapText="1"/>
    </xf>
    <xf numFmtId="0" fontId="40"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65"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 fillId="0" borderId="0" xfId="1" applyFont="1" applyAlignment="1">
      <alignment horizontal="center" vertical="center"/>
    </xf>
    <xf numFmtId="0" fontId="5" fillId="0" borderId="0" xfId="1" applyFont="1" applyAlignment="1">
      <alignment horizontal="center" vertical="center" wrapText="1"/>
    </xf>
    <xf numFmtId="0" fontId="39" fillId="0" borderId="0" xfId="1" applyFont="1" applyAlignment="1">
      <alignment horizontal="center" vertical="center"/>
    </xf>
    <xf numFmtId="49" fontId="56" fillId="0" borderId="0" xfId="50" applyNumberFormat="1" applyFont="1" applyAlignment="1" applyProtection="1">
      <alignment horizontal="left" vertical="center" wrapText="1"/>
    </xf>
    <xf numFmtId="0" fontId="56" fillId="0" borderId="0" xfId="50" applyFont="1" applyAlignment="1" applyProtection="1">
      <alignment horizontal="left" vertical="center" wrapText="1"/>
    </xf>
    <xf numFmtId="0" fontId="8" fillId="0" borderId="0" xfId="1" applyFont="1" applyAlignment="1" applyProtection="1">
      <alignment horizontal="center" vertical="center" wrapText="1"/>
    </xf>
    <xf numFmtId="0" fontId="7" fillId="0" borderId="0" xfId="1" applyFont="1" applyAlignment="1" applyProtection="1">
      <alignment horizontal="center" vertical="center"/>
    </xf>
    <xf numFmtId="0" fontId="8" fillId="0" borderId="0" xfId="1" applyFont="1" applyAlignment="1" applyProtection="1">
      <alignment horizontal="center" vertical="center"/>
    </xf>
    <xf numFmtId="0" fontId="58" fillId="25" borderId="31" xfId="50" applyFont="1" applyFill="1" applyBorder="1" applyAlignment="1" applyProtection="1">
      <alignment horizontal="left" vertical="center" wrapText="1"/>
    </xf>
    <xf numFmtId="0" fontId="58" fillId="25" borderId="2" xfId="50" applyFont="1" applyFill="1" applyBorder="1" applyAlignment="1" applyProtection="1">
      <alignment horizontal="left" vertical="center" wrapText="1"/>
    </xf>
    <xf numFmtId="0" fontId="58" fillId="25" borderId="31" xfId="50" applyFont="1" applyFill="1" applyBorder="1" applyAlignment="1" applyProtection="1">
      <alignment horizontal="center" vertical="center"/>
    </xf>
    <xf numFmtId="0" fontId="58" fillId="25" borderId="2" xfId="50" applyFont="1" applyFill="1" applyBorder="1" applyAlignment="1" applyProtection="1">
      <alignment horizontal="center" vertical="center"/>
    </xf>
    <xf numFmtId="0" fontId="58" fillId="25" borderId="30" xfId="50" applyFont="1" applyFill="1" applyBorder="1" applyAlignment="1" applyProtection="1">
      <alignment horizontal="center" vertical="center"/>
    </xf>
    <xf numFmtId="0" fontId="43" fillId="0" borderId="0" xfId="0" applyFont="1" applyFill="1" applyAlignment="1" applyProtection="1">
      <alignment horizontal="center" vertical="center"/>
    </xf>
    <xf numFmtId="0" fontId="5" fillId="0" borderId="0" xfId="1" applyFont="1" applyAlignment="1" applyProtection="1">
      <alignment horizontal="center" vertical="center"/>
    </xf>
    <xf numFmtId="0" fontId="7" fillId="0" borderId="0" xfId="1" applyFont="1" applyAlignment="1">
      <alignment vertical="center"/>
    </xf>
    <xf numFmtId="0" fontId="8" fillId="0" borderId="0" xfId="1" applyFont="1" applyAlignment="1">
      <alignment horizontal="left" vertical="center"/>
    </xf>
    <xf numFmtId="0" fontId="0" fillId="0" borderId="0" xfId="0" applyAlignment="1">
      <alignment vertical="center"/>
    </xf>
    <xf numFmtId="0" fontId="8" fillId="0" borderId="0" xfId="1" applyFont="1" applyAlignment="1">
      <alignment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0" xfId="0" applyFont="1" applyFill="1" applyAlignment="1">
      <alignment vertical="center"/>
    </xf>
    <xf numFmtId="0" fontId="5" fillId="0" borderId="0" xfId="1" applyFont="1" applyAlignment="1">
      <alignment vertical="center"/>
    </xf>
    <xf numFmtId="0" fontId="63" fillId="0" borderId="0" xfId="1" applyFont="1" applyAlignment="1">
      <alignment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Alignment="1">
      <alignment horizontal="center" vertical="center"/>
    </xf>
    <xf numFmtId="0" fontId="40" fillId="0" borderId="0" xfId="1" applyFont="1" applyAlignment="1">
      <alignment horizontal="left"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36" fillId="0" borderId="0" xfId="49" applyFont="1" applyAlignment="1">
      <alignment horizontal="center" vertical="center"/>
    </xf>
    <xf numFmtId="0" fontId="42" fillId="0" borderId="0" xfId="2" applyFont="1" applyFill="1" applyAlignment="1">
      <alignment horizontal="center" wrapText="1"/>
    </xf>
    <xf numFmtId="0" fontId="42" fillId="0" borderId="0" xfId="2" applyFont="1" applyFill="1" applyAlignment="1">
      <alignment horizontal="center"/>
    </xf>
    <xf numFmtId="0" fontId="75" fillId="0" borderId="0" xfId="68" applyNumberFormat="1" applyFont="1" applyFill="1" applyBorder="1" applyAlignment="1" applyProtection="1">
      <alignment horizontal="left" vertical="top" wrapText="1"/>
    </xf>
    <xf numFmtId="0" fontId="75" fillId="0" borderId="34" xfId="68" applyNumberFormat="1" applyFont="1" applyFill="1" applyBorder="1" applyAlignment="1" applyProtection="1">
      <alignment horizontal="left" vertical="top" wrapText="1"/>
    </xf>
    <xf numFmtId="0" fontId="76" fillId="0" borderId="34" xfId="68" applyNumberFormat="1" applyFont="1" applyFill="1" applyBorder="1" applyAlignment="1" applyProtection="1">
      <alignment horizontal="left" vertical="top" wrapText="1"/>
    </xf>
    <xf numFmtId="0" fontId="75" fillId="0" borderId="20" xfId="68" applyNumberFormat="1" applyFont="1" applyFill="1" applyBorder="1" applyAlignment="1" applyProtection="1">
      <alignment horizontal="left" vertical="top"/>
    </xf>
    <xf numFmtId="0" fontId="77" fillId="0" borderId="34" xfId="68" applyNumberFormat="1" applyFont="1" applyFill="1" applyBorder="1" applyAlignment="1" applyProtection="1">
      <alignment horizontal="center" vertical="center"/>
    </xf>
    <xf numFmtId="0" fontId="77" fillId="0" borderId="0" xfId="68" applyNumberFormat="1" applyFont="1" applyFill="1" applyBorder="1" applyAlignment="1" applyProtection="1">
      <alignment horizontal="left" vertical="top" wrapText="1"/>
    </xf>
    <xf numFmtId="0" fontId="76" fillId="0" borderId="0" xfId="68" applyNumberFormat="1" applyFont="1" applyFill="1" applyBorder="1" applyAlignment="1" applyProtection="1">
      <alignment horizontal="left" vertical="top" wrapText="1"/>
    </xf>
    <xf numFmtId="0" fontId="78" fillId="0" borderId="40" xfId="68" applyNumberFormat="1" applyFont="1" applyFill="1" applyBorder="1" applyAlignment="1" applyProtection="1">
      <alignment horizontal="left" vertical="center" wrapText="1"/>
    </xf>
    <xf numFmtId="0" fontId="78" fillId="0" borderId="39" xfId="68" applyNumberFormat="1" applyFont="1" applyFill="1" applyBorder="1" applyAlignment="1" applyProtection="1">
      <alignment horizontal="left" vertical="center" wrapText="1"/>
    </xf>
    <xf numFmtId="0" fontId="78" fillId="0" borderId="38" xfId="68" applyNumberFormat="1" applyFont="1" applyFill="1" applyBorder="1" applyAlignment="1" applyProtection="1">
      <alignment horizontal="left" vertical="center" wrapText="1"/>
    </xf>
    <xf numFmtId="0" fontId="75" fillId="0" borderId="41" xfId="68" applyNumberFormat="1" applyFont="1" applyFill="1" applyBorder="1" applyAlignment="1" applyProtection="1">
      <alignment horizontal="center" vertical="center" wrapText="1"/>
    </xf>
    <xf numFmtId="0" fontId="75" fillId="0" borderId="0" xfId="68" applyNumberFormat="1" applyFont="1" applyFill="1" applyBorder="1" applyAlignment="1" applyProtection="1">
      <alignment horizontal="center" wrapText="1"/>
    </xf>
    <xf numFmtId="0" fontId="77" fillId="0" borderId="34" xfId="68" applyNumberFormat="1" applyFont="1" applyFill="1" applyBorder="1" applyAlignment="1" applyProtection="1">
      <alignment horizontal="center" vertical="top"/>
    </xf>
    <xf numFmtId="0" fontId="79" fillId="0" borderId="0" xfId="68" applyNumberFormat="1" applyFont="1" applyFill="1" applyBorder="1" applyAlignment="1" applyProtection="1">
      <alignment horizontal="center"/>
    </xf>
    <xf numFmtId="0" fontId="75" fillId="0" borderId="20" xfId="68" applyNumberFormat="1" applyFont="1" applyFill="1" applyBorder="1" applyAlignment="1" applyProtection="1">
      <alignment horizontal="center" wrapText="1"/>
    </xf>
    <xf numFmtId="0" fontId="77" fillId="0" borderId="34" xfId="68" applyNumberFormat="1" applyFont="1" applyFill="1" applyBorder="1" applyAlignment="1" applyProtection="1">
      <alignment horizontal="center"/>
    </xf>
    <xf numFmtId="0" fontId="76" fillId="0" borderId="0" xfId="68" applyNumberFormat="1" applyFont="1" applyFill="1" applyBorder="1" applyAlignment="1" applyProtection="1">
      <alignment horizontal="center" vertical="top"/>
    </xf>
    <xf numFmtId="0" fontId="75" fillId="0" borderId="0" xfId="68" applyNumberFormat="1" applyFont="1" applyFill="1" applyBorder="1" applyAlignment="1" applyProtection="1">
      <alignment horizontal="left" vertical="top"/>
    </xf>
    <xf numFmtId="0" fontId="75" fillId="0" borderId="0" xfId="68" applyNumberFormat="1" applyFont="1" applyFill="1" applyBorder="1" applyAlignment="1" applyProtection="1">
      <alignment horizontal="right" vertical="top" wrapText="1"/>
    </xf>
    <xf numFmtId="0" fontId="75" fillId="0" borderId="41" xfId="68" applyNumberFormat="1" applyFont="1" applyFill="1" applyBorder="1" applyAlignment="1" applyProtection="1">
      <alignment horizontal="center" vertical="center"/>
    </xf>
    <xf numFmtId="0" fontId="75" fillId="0" borderId="39" xfId="68" applyNumberFormat="1" applyFont="1" applyFill="1" applyBorder="1" applyAlignment="1" applyProtection="1">
      <alignment horizontal="center"/>
    </xf>
    <xf numFmtId="167" fontId="6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wrapText="1"/>
    </xf>
    <xf numFmtId="167" fontId="67" fillId="0" borderId="1" xfId="49" applyNumberFormat="1" applyFont="1" applyBorder="1" applyAlignment="1">
      <alignment horizontal="center" vertical="center" wrapText="1"/>
    </xf>
    <xf numFmtId="49" fontId="81" fillId="0" borderId="1" xfId="69" applyNumberFormat="1" applyFont="1" applyBorder="1" applyAlignment="1">
      <alignment horizontal="center" vertical="center" wrapText="1"/>
    </xf>
    <xf numFmtId="0" fontId="67" fillId="0" borderId="0" xfId="49" applyFont="1"/>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8"/>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406430</xdr:colOff>
      <xdr:row>52</xdr:row>
      <xdr:rowOff>152400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112030" cy="10058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1050;&#1086;&#1083;&#1086;&#1095;&#1082;&#1086;&#1074;&#1072;_&#1051;_&#1041;/AppData/Local/Microsoft/Windows/INetCache/Content.Outlook/97YT7K29/&#1042;&#1051;-10&#1082;&#1042;%20&#1060;-8%20&#1064;&#1072;&#1082;&#1096;&#1072;%20&#1062;&#1069;&#1057;-&#1048;&#1058;&#1054;&#104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 эк. эффект"/>
      <sheetName val="6.1. Паспорт сетевой график"/>
      <sheetName val="6.2. Паспорт фин осв ввод"/>
      <sheetName val="7. Паспорт отчет о закупке"/>
      <sheetName val="8. Общие сведения"/>
      <sheetName val="9. ЛСР"/>
      <sheetName val="10. Карта"/>
    </sheetNames>
    <sheetDataSet>
      <sheetData sheetId="0"/>
      <sheetData sheetId="1">
        <row r="8">
          <cell r="A8" t="str">
            <v>ГУП "РЭС"</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etp-region.ru,/"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3" zoomScale="60" workbookViewId="0">
      <selection activeCell="B53" sqref="B5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2" t="s">
        <v>68</v>
      </c>
      <c r="F1" s="15"/>
      <c r="G1" s="15"/>
    </row>
    <row r="2" spans="1:22" s="11" customFormat="1" ht="18.75" customHeight="1" x14ac:dyDescent="0.3">
      <c r="A2" s="17"/>
      <c r="C2" s="14" t="s">
        <v>10</v>
      </c>
      <c r="F2" s="15"/>
      <c r="G2" s="15"/>
    </row>
    <row r="3" spans="1:22" s="11" customFormat="1" ht="18.75" x14ac:dyDescent="0.3">
      <c r="A3" s="16"/>
      <c r="C3" s="14" t="s">
        <v>440</v>
      </c>
      <c r="F3" s="15"/>
      <c r="G3" s="15"/>
    </row>
    <row r="4" spans="1:22" s="11" customFormat="1" ht="18.75" x14ac:dyDescent="0.3">
      <c r="A4" s="16"/>
      <c r="F4" s="15"/>
      <c r="G4" s="15"/>
      <c r="H4" s="14"/>
    </row>
    <row r="5" spans="1:22" s="11" customFormat="1" ht="15.75" x14ac:dyDescent="0.25">
      <c r="A5" s="366" t="s">
        <v>448</v>
      </c>
      <c r="B5" s="366"/>
      <c r="C5" s="366"/>
      <c r="D5" s="145"/>
      <c r="E5" s="145"/>
      <c r="F5" s="145"/>
      <c r="G5" s="145"/>
      <c r="H5" s="145"/>
      <c r="I5" s="145"/>
      <c r="J5" s="145"/>
    </row>
    <row r="6" spans="1:22" s="11" customFormat="1" ht="18.75" x14ac:dyDescent="0.3">
      <c r="A6" s="16"/>
      <c r="F6" s="15"/>
      <c r="G6" s="15"/>
      <c r="H6" s="14"/>
    </row>
    <row r="7" spans="1:22" s="11" customFormat="1" ht="18.75" x14ac:dyDescent="0.2">
      <c r="A7" s="370" t="s">
        <v>9</v>
      </c>
      <c r="B7" s="370"/>
      <c r="C7" s="37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71" t="s">
        <v>449</v>
      </c>
      <c r="B9" s="371"/>
      <c r="C9" s="371"/>
      <c r="D9" s="7"/>
      <c r="E9" s="7"/>
      <c r="F9" s="7"/>
      <c r="G9" s="7"/>
      <c r="H9" s="7"/>
      <c r="I9" s="12"/>
      <c r="J9" s="12"/>
      <c r="K9" s="12"/>
      <c r="L9" s="12"/>
      <c r="M9" s="12"/>
      <c r="N9" s="12"/>
      <c r="O9" s="12"/>
      <c r="P9" s="12"/>
      <c r="Q9" s="12"/>
      <c r="R9" s="12"/>
      <c r="S9" s="12"/>
      <c r="T9" s="12"/>
      <c r="U9" s="12"/>
      <c r="V9" s="12"/>
    </row>
    <row r="10" spans="1:22" s="11" customFormat="1" ht="18.75" x14ac:dyDescent="0.2">
      <c r="A10" s="367" t="s">
        <v>8</v>
      </c>
      <c r="B10" s="367"/>
      <c r="C10" s="367"/>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70" t="s">
        <v>501</v>
      </c>
      <c r="B12" s="370"/>
      <c r="C12" s="370"/>
      <c r="D12" s="7"/>
      <c r="E12" s="7"/>
      <c r="F12" s="7"/>
      <c r="G12" s="7"/>
      <c r="H12" s="7"/>
      <c r="I12" s="12"/>
      <c r="J12" s="12"/>
      <c r="K12" s="12"/>
      <c r="L12" s="12"/>
      <c r="M12" s="12"/>
      <c r="N12" s="12"/>
      <c r="O12" s="12"/>
      <c r="P12" s="12"/>
      <c r="Q12" s="12"/>
      <c r="R12" s="12"/>
      <c r="S12" s="12"/>
      <c r="T12" s="12"/>
      <c r="U12" s="12"/>
      <c r="V12" s="12"/>
    </row>
    <row r="13" spans="1:22" s="11" customFormat="1" ht="18" customHeight="1" x14ac:dyDescent="0.2">
      <c r="A13" s="367" t="s">
        <v>7</v>
      </c>
      <c r="B13" s="367"/>
      <c r="C13" s="367"/>
      <c r="D13" s="5"/>
      <c r="E13" s="5"/>
      <c r="F13" s="5"/>
      <c r="G13" s="5"/>
      <c r="H13" s="5"/>
      <c r="I13" s="12"/>
      <c r="J13" s="12"/>
      <c r="K13" s="12"/>
      <c r="L13" s="12"/>
      <c r="M13" s="12"/>
      <c r="N13" s="12"/>
      <c r="O13" s="12"/>
      <c r="P13" s="12"/>
      <c r="Q13" s="12"/>
      <c r="R13" s="12"/>
      <c r="S13" s="12"/>
      <c r="T13" s="12"/>
      <c r="U13" s="12"/>
      <c r="V13" s="12"/>
    </row>
    <row r="14" spans="1:22" s="8" customFormat="1" ht="17.2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27" customHeight="1" x14ac:dyDescent="0.2">
      <c r="A15" s="369" t="s">
        <v>460</v>
      </c>
      <c r="B15" s="369"/>
      <c r="C15" s="369"/>
      <c r="D15" s="7"/>
      <c r="E15" s="7"/>
      <c r="F15" s="7"/>
      <c r="G15" s="7"/>
      <c r="H15" s="7"/>
      <c r="I15" s="7"/>
      <c r="J15" s="7"/>
      <c r="K15" s="7"/>
      <c r="L15" s="7"/>
      <c r="M15" s="7"/>
      <c r="N15" s="7"/>
      <c r="O15" s="7"/>
      <c r="P15" s="7"/>
      <c r="Q15" s="7"/>
      <c r="R15" s="7"/>
      <c r="S15" s="7"/>
      <c r="T15" s="7"/>
      <c r="U15" s="7"/>
      <c r="V15" s="7"/>
    </row>
    <row r="16" spans="1:22" s="2" customFormat="1" ht="15" customHeight="1" x14ac:dyDescent="0.2">
      <c r="A16" s="367" t="s">
        <v>6</v>
      </c>
      <c r="B16" s="367"/>
      <c r="C16" s="367"/>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68" t="s">
        <v>393</v>
      </c>
      <c r="B18" s="369"/>
      <c r="C18" s="369"/>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8" t="s">
        <v>5</v>
      </c>
      <c r="B20" s="41" t="s">
        <v>67</v>
      </c>
      <c r="C20" s="40" t="s">
        <v>66</v>
      </c>
      <c r="D20" s="32"/>
      <c r="E20" s="32"/>
      <c r="F20" s="32"/>
      <c r="G20" s="32"/>
      <c r="H20" s="32"/>
      <c r="I20" s="31"/>
      <c r="J20" s="31"/>
      <c r="K20" s="31"/>
      <c r="L20" s="31"/>
      <c r="M20" s="31"/>
      <c r="N20" s="31"/>
      <c r="O20" s="31"/>
      <c r="P20" s="31"/>
      <c r="Q20" s="31"/>
      <c r="R20" s="31"/>
      <c r="S20" s="31"/>
      <c r="T20" s="30"/>
      <c r="U20" s="30"/>
      <c r="V20" s="30"/>
    </row>
    <row r="21" spans="1:22" s="2" customFormat="1" ht="16.5" customHeight="1"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2" customFormat="1" ht="39" customHeight="1" x14ac:dyDescent="0.2">
      <c r="A22" s="27" t="s">
        <v>65</v>
      </c>
      <c r="B22" s="44" t="s">
        <v>249</v>
      </c>
      <c r="C22" s="43" t="s">
        <v>425</v>
      </c>
      <c r="D22" s="32"/>
      <c r="E22" s="32"/>
      <c r="F22" s="32"/>
      <c r="G22" s="32"/>
      <c r="H22" s="32"/>
      <c r="I22" s="31"/>
      <c r="J22" s="31"/>
      <c r="K22" s="31"/>
      <c r="L22" s="31"/>
      <c r="M22" s="31"/>
      <c r="N22" s="31"/>
      <c r="O22" s="31"/>
      <c r="P22" s="31"/>
      <c r="Q22" s="31"/>
      <c r="R22" s="31"/>
      <c r="S22" s="31"/>
      <c r="T22" s="30"/>
      <c r="U22" s="30"/>
      <c r="V22" s="30"/>
    </row>
    <row r="23" spans="1:22" s="2" customFormat="1" ht="41.25" customHeight="1" x14ac:dyDescent="0.2">
      <c r="A23" s="27" t="s">
        <v>63</v>
      </c>
      <c r="B23" s="39" t="s">
        <v>64</v>
      </c>
      <c r="C23" s="154" t="s">
        <v>417</v>
      </c>
      <c r="D23" s="32"/>
      <c r="E23" s="32"/>
      <c r="F23" s="32"/>
      <c r="G23" s="32"/>
      <c r="H23" s="32"/>
      <c r="I23" s="31"/>
      <c r="J23" s="31"/>
      <c r="K23" s="31"/>
      <c r="L23" s="31"/>
      <c r="M23" s="31"/>
      <c r="N23" s="31"/>
      <c r="O23" s="31"/>
      <c r="P23" s="31"/>
      <c r="Q23" s="31"/>
      <c r="R23" s="31"/>
      <c r="S23" s="31"/>
      <c r="T23" s="30"/>
      <c r="U23" s="30"/>
      <c r="V23" s="30"/>
    </row>
    <row r="24" spans="1:22" s="2" customFormat="1" ht="22.5" customHeight="1" x14ac:dyDescent="0.2">
      <c r="A24" s="363"/>
      <c r="B24" s="364"/>
      <c r="C24" s="365"/>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62</v>
      </c>
      <c r="B25" s="144" t="s">
        <v>345</v>
      </c>
      <c r="C25" s="38" t="s">
        <v>449</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61</v>
      </c>
      <c r="B26" s="144" t="s">
        <v>74</v>
      </c>
      <c r="C26" s="144" t="s">
        <v>406</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59</v>
      </c>
      <c r="B27" s="144" t="s">
        <v>73</v>
      </c>
      <c r="C27" s="144" t="s">
        <v>443</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58</v>
      </c>
      <c r="B28" s="144" t="s">
        <v>346</v>
      </c>
      <c r="C28" s="144" t="s">
        <v>407</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56</v>
      </c>
      <c r="B29" s="144" t="s">
        <v>347</v>
      </c>
      <c r="C29" s="144" t="s">
        <v>407</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54</v>
      </c>
      <c r="B30" s="144" t="s">
        <v>348</v>
      </c>
      <c r="C30" s="144" t="s">
        <v>407</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3" t="s">
        <v>349</v>
      </c>
      <c r="C31" s="144" t="s">
        <v>407</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3" t="s">
        <v>350</v>
      </c>
      <c r="C32" s="144" t="s">
        <v>407</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69</v>
      </c>
      <c r="B33" s="43" t="s">
        <v>351</v>
      </c>
      <c r="C33" s="43" t="s">
        <v>435</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365</v>
      </c>
      <c r="B34" s="43" t="s">
        <v>352</v>
      </c>
      <c r="C34" s="43" t="s">
        <v>407</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355</v>
      </c>
      <c r="B35" s="43" t="s">
        <v>71</v>
      </c>
      <c r="C35" s="43" t="s">
        <v>407</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366</v>
      </c>
      <c r="B36" s="43" t="s">
        <v>353</v>
      </c>
      <c r="C36" s="43" t="s">
        <v>408</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356</v>
      </c>
      <c r="B37" s="43" t="s">
        <v>354</v>
      </c>
      <c r="C37" s="43" t="s">
        <v>408</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367</v>
      </c>
      <c r="B38" s="43" t="s">
        <v>220</v>
      </c>
      <c r="C38" s="43" t="s">
        <v>408</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363"/>
      <c r="B39" s="364"/>
      <c r="C39" s="365"/>
      <c r="D39" s="26"/>
      <c r="E39" s="26"/>
      <c r="F39" s="26"/>
      <c r="G39" s="26"/>
      <c r="H39" s="26"/>
      <c r="I39" s="26"/>
      <c r="J39" s="26"/>
      <c r="K39" s="26"/>
      <c r="L39" s="26"/>
      <c r="M39" s="26"/>
      <c r="N39" s="26"/>
      <c r="O39" s="26"/>
      <c r="P39" s="26"/>
      <c r="Q39" s="26"/>
      <c r="R39" s="26"/>
      <c r="S39" s="26"/>
      <c r="T39" s="26"/>
      <c r="U39" s="26"/>
      <c r="V39" s="26"/>
    </row>
    <row r="40" spans="1:22" ht="69" customHeight="1" x14ac:dyDescent="0.25">
      <c r="A40" s="27" t="s">
        <v>357</v>
      </c>
      <c r="B40" s="43" t="s">
        <v>403</v>
      </c>
      <c r="C40" s="191" t="s">
        <v>461</v>
      </c>
      <c r="D40" s="191"/>
      <c r="E40" s="191"/>
      <c r="F40" s="26"/>
      <c r="G40" s="26"/>
      <c r="H40" s="26"/>
      <c r="I40" s="26"/>
      <c r="J40" s="26"/>
      <c r="K40" s="26"/>
      <c r="L40" s="26"/>
      <c r="M40" s="26"/>
      <c r="N40" s="26"/>
      <c r="O40" s="26"/>
      <c r="P40" s="26"/>
      <c r="Q40" s="26"/>
      <c r="R40" s="26"/>
      <c r="S40" s="26"/>
      <c r="T40" s="26"/>
      <c r="U40" s="26"/>
      <c r="V40" s="26"/>
    </row>
    <row r="41" spans="1:22" ht="105.75" customHeight="1" x14ac:dyDescent="0.25">
      <c r="A41" s="27" t="s">
        <v>368</v>
      </c>
      <c r="B41" s="43" t="s">
        <v>388</v>
      </c>
      <c r="C41" s="43" t="s">
        <v>408</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358</v>
      </c>
      <c r="B42" s="43" t="s">
        <v>400</v>
      </c>
      <c r="C42" s="43" t="s">
        <v>408</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371</v>
      </c>
      <c r="B43" s="43" t="s">
        <v>372</v>
      </c>
      <c r="C43" s="43" t="s">
        <v>408</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359</v>
      </c>
      <c r="B44" s="43" t="s">
        <v>394</v>
      </c>
      <c r="C44" s="43" t="s">
        <v>408</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389</v>
      </c>
      <c r="B45" s="43" t="s">
        <v>395</v>
      </c>
      <c r="C45" s="43" t="s">
        <v>408</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360</v>
      </c>
      <c r="B46" s="43" t="s">
        <v>396</v>
      </c>
      <c r="C46" s="43" t="s">
        <v>408</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363"/>
      <c r="B47" s="364"/>
      <c r="C47" s="365"/>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390</v>
      </c>
      <c r="B48" s="43" t="s">
        <v>401</v>
      </c>
      <c r="C48" s="203" t="s">
        <v>462</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361</v>
      </c>
      <c r="B49" s="43" t="s">
        <v>402</v>
      </c>
      <c r="C49" s="203" t="s">
        <v>737</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tabSelected="1" view="pageBreakPreview" topLeftCell="K16" zoomScale="70" zoomScaleSheetLayoutView="70" workbookViewId="0">
      <selection activeCell="AC35" sqref="AC3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3.5703125" style="18" customWidth="1"/>
    <col min="14" max="14" width="14.5703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3" style="18" customWidth="1"/>
    <col min="24" max="25" width="10.7109375" style="18" customWidth="1"/>
    <col min="26" max="26" width="7.7109375" style="18" customWidth="1"/>
    <col min="27" max="27" width="10.7109375" style="18" customWidth="1"/>
    <col min="28" max="28" width="14" style="18" customWidth="1"/>
    <col min="29" max="29" width="14.7109375" style="18" customWidth="1"/>
    <col min="30" max="30" width="10.7109375" style="18" customWidth="1"/>
    <col min="31" max="31" width="15.85546875" style="18" customWidth="1"/>
    <col min="32" max="32" width="11.7109375" style="18" customWidth="1"/>
    <col min="33" max="33" width="18.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2" t="s">
        <v>68</v>
      </c>
    </row>
    <row r="2" spans="1:48" ht="18.75" x14ac:dyDescent="0.3">
      <c r="AV2" s="14" t="s">
        <v>10</v>
      </c>
    </row>
    <row r="3" spans="1:48" ht="18.75" x14ac:dyDescent="0.3">
      <c r="AV3" s="14" t="s">
        <v>440</v>
      </c>
    </row>
    <row r="4" spans="1:48" ht="18.75" x14ac:dyDescent="0.3">
      <c r="AV4" s="14"/>
    </row>
    <row r="5" spans="1:48" ht="18.75" customHeight="1" x14ac:dyDescent="0.25">
      <c r="A5" s="366" t="s">
        <v>459</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366"/>
      <c r="AQ5" s="366"/>
      <c r="AR5" s="366"/>
      <c r="AS5" s="366"/>
      <c r="AT5" s="366"/>
      <c r="AU5" s="366"/>
      <c r="AV5" s="366"/>
    </row>
    <row r="6" spans="1:48" ht="18.75" x14ac:dyDescent="0.3">
      <c r="AV6" s="14"/>
    </row>
    <row r="7" spans="1:48" ht="18.75" x14ac:dyDescent="0.25">
      <c r="A7" s="370" t="s">
        <v>9</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0"/>
      <c r="AN7" s="370"/>
      <c r="AO7" s="370"/>
      <c r="AP7" s="370"/>
      <c r="AQ7" s="370"/>
      <c r="AR7" s="370"/>
      <c r="AS7" s="370"/>
      <c r="AT7" s="370"/>
      <c r="AU7" s="370"/>
      <c r="AV7" s="370"/>
    </row>
    <row r="8" spans="1:48" ht="18.75" x14ac:dyDescent="0.25">
      <c r="A8" s="370"/>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c r="AS8" s="370"/>
      <c r="AT8" s="370"/>
      <c r="AU8" s="370"/>
      <c r="AV8" s="370"/>
    </row>
    <row r="9" spans="1:48" ht="15.75" x14ac:dyDescent="0.25">
      <c r="A9" s="371" t="s">
        <v>449</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371"/>
      <c r="AI9" s="371"/>
      <c r="AJ9" s="371"/>
      <c r="AK9" s="371"/>
      <c r="AL9" s="371"/>
      <c r="AM9" s="371"/>
      <c r="AN9" s="371"/>
      <c r="AO9" s="371"/>
      <c r="AP9" s="371"/>
      <c r="AQ9" s="371"/>
      <c r="AR9" s="371"/>
      <c r="AS9" s="371"/>
      <c r="AT9" s="371"/>
      <c r="AU9" s="371"/>
      <c r="AV9" s="371"/>
    </row>
    <row r="10" spans="1:48" ht="15.75" x14ac:dyDescent="0.25">
      <c r="A10" s="367" t="s">
        <v>8</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8.75" x14ac:dyDescent="0.25">
      <c r="A11" s="370"/>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c r="AF11" s="370"/>
      <c r="AG11" s="370"/>
      <c r="AH11" s="370"/>
      <c r="AI11" s="370"/>
      <c r="AJ11" s="370"/>
      <c r="AK11" s="370"/>
      <c r="AL11" s="370"/>
      <c r="AM11" s="370"/>
      <c r="AN11" s="370"/>
      <c r="AO11" s="370"/>
      <c r="AP11" s="370"/>
      <c r="AQ11" s="370"/>
      <c r="AR11" s="370"/>
      <c r="AS11" s="370"/>
      <c r="AT11" s="370"/>
      <c r="AU11" s="370"/>
      <c r="AV11" s="370"/>
    </row>
    <row r="12" spans="1:48" ht="15.75" x14ac:dyDescent="0.25">
      <c r="A12" s="395" t="s">
        <v>501</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c r="AC12" s="395"/>
      <c r="AD12" s="395"/>
      <c r="AE12" s="395"/>
      <c r="AF12" s="395"/>
      <c r="AG12" s="395"/>
      <c r="AH12" s="395"/>
      <c r="AI12" s="395"/>
      <c r="AJ12" s="395"/>
      <c r="AK12" s="395"/>
      <c r="AL12" s="395"/>
      <c r="AM12" s="395"/>
      <c r="AN12" s="395"/>
      <c r="AO12" s="395"/>
      <c r="AP12" s="395"/>
      <c r="AQ12" s="395"/>
      <c r="AR12" s="395"/>
      <c r="AS12" s="395"/>
      <c r="AT12" s="395"/>
      <c r="AU12" s="395"/>
      <c r="AV12" s="395"/>
    </row>
    <row r="13" spans="1:48" ht="15.75" x14ac:dyDescent="0.25">
      <c r="A13" s="367"/>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ht="18.75" x14ac:dyDescent="0.25">
      <c r="A15" s="369"/>
      <c r="B15" s="369"/>
      <c r="C15" s="369"/>
      <c r="D15" s="369"/>
      <c r="E15" s="369"/>
      <c r="F15" s="369"/>
      <c r="G15" s="369"/>
      <c r="H15" s="369"/>
      <c r="I15" s="369"/>
      <c r="J15" s="369"/>
      <c r="K15" s="369"/>
      <c r="L15" s="369"/>
      <c r="M15" s="369"/>
      <c r="N15" s="369"/>
      <c r="O15" s="369"/>
      <c r="P15" s="369"/>
      <c r="Q15" s="369"/>
      <c r="R15" s="369"/>
      <c r="S15" s="369" t="s">
        <v>463</v>
      </c>
      <c r="T15" s="369"/>
      <c r="U15" s="369"/>
      <c r="V15" s="482"/>
      <c r="W15" s="369"/>
      <c r="X15" s="369"/>
      <c r="Y15" s="369"/>
      <c r="Z15" s="369"/>
      <c r="AA15" s="369"/>
      <c r="AB15" s="369"/>
      <c r="AC15" s="369"/>
      <c r="AD15" s="369"/>
      <c r="AE15" s="369"/>
      <c r="AF15" s="369"/>
      <c r="AG15" s="369"/>
      <c r="AH15" s="369"/>
      <c r="AI15" s="369"/>
      <c r="AJ15" s="369"/>
      <c r="AK15" s="369"/>
      <c r="AL15" s="369"/>
      <c r="AM15" s="369"/>
      <c r="AN15" s="369"/>
      <c r="AO15" s="369"/>
      <c r="AP15" s="369"/>
      <c r="AQ15" s="369"/>
      <c r="AR15" s="369"/>
      <c r="AS15" s="369"/>
      <c r="AT15" s="369"/>
      <c r="AU15" s="369"/>
      <c r="AV15" s="369"/>
    </row>
    <row r="16" spans="1:48" ht="15.75" x14ac:dyDescent="0.25">
      <c r="A16" s="367" t="s">
        <v>6</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402"/>
      <c r="AB17" s="402"/>
      <c r="AC17" s="402"/>
      <c r="AD17" s="402"/>
      <c r="AE17" s="402"/>
      <c r="AF17" s="402"/>
      <c r="AG17" s="402"/>
      <c r="AH17" s="402"/>
      <c r="AI17" s="402"/>
      <c r="AJ17" s="402"/>
      <c r="AK17" s="402"/>
      <c r="AL17" s="402"/>
      <c r="AM17" s="402"/>
      <c r="AN17" s="402"/>
      <c r="AO17" s="402"/>
      <c r="AP17" s="402"/>
      <c r="AQ17" s="402"/>
      <c r="AR17" s="402"/>
      <c r="AS17" s="402"/>
      <c r="AT17" s="402"/>
      <c r="AU17" s="402"/>
      <c r="AV17" s="402"/>
    </row>
    <row r="18" spans="1:48" ht="14.25" customHeight="1"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402"/>
      <c r="AE18" s="402"/>
      <c r="AF18" s="402"/>
      <c r="AG18" s="402"/>
      <c r="AH18" s="402"/>
      <c r="AI18" s="402"/>
      <c r="AJ18" s="402"/>
      <c r="AK18" s="402"/>
      <c r="AL18" s="402"/>
      <c r="AM18" s="402"/>
      <c r="AN18" s="402"/>
      <c r="AO18" s="402"/>
      <c r="AP18" s="402"/>
      <c r="AQ18" s="402"/>
      <c r="AR18" s="402"/>
      <c r="AS18" s="402"/>
      <c r="AT18" s="402"/>
      <c r="AU18" s="402"/>
      <c r="AV18" s="402"/>
    </row>
    <row r="19" spans="1:4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402"/>
      <c r="AB19" s="402"/>
      <c r="AC19" s="402"/>
      <c r="AD19" s="402"/>
      <c r="AE19" s="402"/>
      <c r="AF19" s="402"/>
      <c r="AG19" s="402"/>
      <c r="AH19" s="402"/>
      <c r="AI19" s="402"/>
      <c r="AJ19" s="402"/>
      <c r="AK19" s="402"/>
      <c r="AL19" s="402"/>
      <c r="AM19" s="402"/>
      <c r="AN19" s="402"/>
      <c r="AO19" s="402"/>
      <c r="AP19" s="402"/>
      <c r="AQ19" s="402"/>
      <c r="AR19" s="402"/>
      <c r="AS19" s="402"/>
      <c r="AT19" s="402"/>
      <c r="AU19" s="402"/>
      <c r="AV19" s="402"/>
    </row>
    <row r="20" spans="1:48" s="25" customFormat="1" x14ac:dyDescent="0.25">
      <c r="A20" s="189"/>
      <c r="B20" s="189"/>
      <c r="C20" s="189"/>
      <c r="D20" s="189"/>
      <c r="E20" s="189"/>
      <c r="F20" s="189"/>
      <c r="G20" s="189"/>
      <c r="H20" s="189"/>
      <c r="I20" s="189"/>
      <c r="J20" s="189"/>
      <c r="K20" s="189"/>
      <c r="L20" s="189"/>
      <c r="M20" s="189"/>
      <c r="N20" s="189"/>
      <c r="O20" s="189"/>
      <c r="P20" s="189"/>
      <c r="Q20" s="18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89"/>
      <c r="AR20" s="189"/>
      <c r="AS20" s="189"/>
      <c r="AT20" s="189"/>
      <c r="AU20" s="189"/>
      <c r="AV20" s="189"/>
    </row>
    <row r="21" spans="1:48" s="25" customFormat="1" x14ac:dyDescent="0.25">
      <c r="A21" s="471" t="s">
        <v>391</v>
      </c>
      <c r="B21" s="471"/>
      <c r="C21" s="471"/>
      <c r="D21" s="471"/>
      <c r="E21" s="471"/>
      <c r="F21" s="471"/>
      <c r="G21" s="471"/>
      <c r="H21" s="471"/>
      <c r="I21" s="471"/>
      <c r="J21" s="471"/>
      <c r="K21" s="471"/>
      <c r="L21" s="471"/>
      <c r="M21" s="471"/>
      <c r="N21" s="471"/>
      <c r="O21" s="471"/>
      <c r="P21" s="471"/>
      <c r="Q21" s="471"/>
      <c r="R21" s="471"/>
      <c r="S21" s="471"/>
      <c r="T21" s="471"/>
      <c r="U21" s="471"/>
      <c r="V21" s="471"/>
      <c r="W21" s="471"/>
      <c r="X21" s="471"/>
      <c r="Y21" s="471"/>
      <c r="Z21" s="471"/>
      <c r="AA21" s="471"/>
      <c r="AB21" s="471"/>
      <c r="AC21" s="471"/>
      <c r="AD21" s="471"/>
      <c r="AE21" s="471"/>
      <c r="AF21" s="471"/>
      <c r="AG21" s="471"/>
      <c r="AH21" s="471"/>
      <c r="AI21" s="471"/>
      <c r="AJ21" s="471"/>
      <c r="AK21" s="471"/>
      <c r="AL21" s="471"/>
      <c r="AM21" s="471"/>
      <c r="AN21" s="471"/>
      <c r="AO21" s="471"/>
      <c r="AP21" s="471"/>
      <c r="AQ21" s="471"/>
      <c r="AR21" s="471"/>
      <c r="AS21" s="471"/>
      <c r="AT21" s="471"/>
      <c r="AU21" s="471"/>
      <c r="AV21" s="471"/>
    </row>
    <row r="22" spans="1:48" s="25" customFormat="1" ht="58.5" customHeight="1" x14ac:dyDescent="0.25">
      <c r="A22" s="462" t="s">
        <v>52</v>
      </c>
      <c r="B22" s="473" t="s">
        <v>24</v>
      </c>
      <c r="C22" s="462" t="s">
        <v>51</v>
      </c>
      <c r="D22" s="462" t="s">
        <v>50</v>
      </c>
      <c r="E22" s="476" t="s">
        <v>399</v>
      </c>
      <c r="F22" s="477"/>
      <c r="G22" s="477"/>
      <c r="H22" s="477"/>
      <c r="I22" s="477"/>
      <c r="J22" s="477"/>
      <c r="K22" s="477"/>
      <c r="L22" s="478"/>
      <c r="M22" s="462" t="s">
        <v>49</v>
      </c>
      <c r="N22" s="462" t="s">
        <v>48</v>
      </c>
      <c r="O22" s="462" t="s">
        <v>47</v>
      </c>
      <c r="P22" s="457" t="s">
        <v>225</v>
      </c>
      <c r="Q22" s="457" t="s">
        <v>46</v>
      </c>
      <c r="R22" s="457" t="s">
        <v>45</v>
      </c>
      <c r="S22" s="457" t="s">
        <v>44</v>
      </c>
      <c r="T22" s="457"/>
      <c r="U22" s="479" t="s">
        <v>43</v>
      </c>
      <c r="V22" s="479" t="s">
        <v>42</v>
      </c>
      <c r="W22" s="457" t="s">
        <v>41</v>
      </c>
      <c r="X22" s="457" t="s">
        <v>40</v>
      </c>
      <c r="Y22" s="457" t="s">
        <v>39</v>
      </c>
      <c r="Z22" s="464" t="s">
        <v>38</v>
      </c>
      <c r="AA22" s="457" t="s">
        <v>37</v>
      </c>
      <c r="AB22" s="457" t="s">
        <v>36</v>
      </c>
      <c r="AC22" s="457" t="s">
        <v>35</v>
      </c>
      <c r="AD22" s="457" t="s">
        <v>34</v>
      </c>
      <c r="AE22" s="457" t="s">
        <v>33</v>
      </c>
      <c r="AF22" s="457" t="s">
        <v>32</v>
      </c>
      <c r="AG22" s="457"/>
      <c r="AH22" s="457"/>
      <c r="AI22" s="457"/>
      <c r="AJ22" s="457"/>
      <c r="AK22" s="457"/>
      <c r="AL22" s="457" t="s">
        <v>31</v>
      </c>
      <c r="AM22" s="457"/>
      <c r="AN22" s="457"/>
      <c r="AO22" s="457"/>
      <c r="AP22" s="457" t="s">
        <v>30</v>
      </c>
      <c r="AQ22" s="457"/>
      <c r="AR22" s="457" t="s">
        <v>29</v>
      </c>
      <c r="AS22" s="457" t="s">
        <v>28</v>
      </c>
      <c r="AT22" s="457" t="s">
        <v>27</v>
      </c>
      <c r="AU22" s="457" t="s">
        <v>26</v>
      </c>
      <c r="AV22" s="465" t="s">
        <v>25</v>
      </c>
    </row>
    <row r="23" spans="1:48" s="25" customFormat="1" ht="64.5" customHeight="1" x14ac:dyDescent="0.25">
      <c r="A23" s="472"/>
      <c r="B23" s="474"/>
      <c r="C23" s="472"/>
      <c r="D23" s="472"/>
      <c r="E23" s="467" t="s">
        <v>23</v>
      </c>
      <c r="F23" s="458" t="s">
        <v>116</v>
      </c>
      <c r="G23" s="458" t="s">
        <v>115</v>
      </c>
      <c r="H23" s="458" t="s">
        <v>114</v>
      </c>
      <c r="I23" s="460" t="s">
        <v>315</v>
      </c>
      <c r="J23" s="460" t="s">
        <v>316</v>
      </c>
      <c r="K23" s="460" t="s">
        <v>317</v>
      </c>
      <c r="L23" s="458" t="s">
        <v>79</v>
      </c>
      <c r="M23" s="472"/>
      <c r="N23" s="472"/>
      <c r="O23" s="472"/>
      <c r="P23" s="457"/>
      <c r="Q23" s="457"/>
      <c r="R23" s="457"/>
      <c r="S23" s="469" t="s">
        <v>2</v>
      </c>
      <c r="T23" s="469" t="s">
        <v>11</v>
      </c>
      <c r="U23" s="479"/>
      <c r="V23" s="479"/>
      <c r="W23" s="457"/>
      <c r="X23" s="457"/>
      <c r="Y23" s="457"/>
      <c r="Z23" s="457"/>
      <c r="AA23" s="457"/>
      <c r="AB23" s="457"/>
      <c r="AC23" s="457"/>
      <c r="AD23" s="457"/>
      <c r="AE23" s="457"/>
      <c r="AF23" s="457" t="s">
        <v>22</v>
      </c>
      <c r="AG23" s="457"/>
      <c r="AH23" s="457" t="s">
        <v>21</v>
      </c>
      <c r="AI23" s="457"/>
      <c r="AJ23" s="462" t="s">
        <v>20</v>
      </c>
      <c r="AK23" s="462" t="s">
        <v>19</v>
      </c>
      <c r="AL23" s="462" t="s">
        <v>18</v>
      </c>
      <c r="AM23" s="462" t="s">
        <v>17</v>
      </c>
      <c r="AN23" s="462" t="s">
        <v>16</v>
      </c>
      <c r="AO23" s="462" t="s">
        <v>15</v>
      </c>
      <c r="AP23" s="462" t="s">
        <v>14</v>
      </c>
      <c r="AQ23" s="480" t="s">
        <v>11</v>
      </c>
      <c r="AR23" s="457"/>
      <c r="AS23" s="457"/>
      <c r="AT23" s="457"/>
      <c r="AU23" s="457"/>
      <c r="AV23" s="466"/>
    </row>
    <row r="24" spans="1:48" s="25" customFormat="1" ht="96.75" customHeight="1" x14ac:dyDescent="0.25">
      <c r="A24" s="463"/>
      <c r="B24" s="475"/>
      <c r="C24" s="463"/>
      <c r="D24" s="463"/>
      <c r="E24" s="468"/>
      <c r="F24" s="459"/>
      <c r="G24" s="459"/>
      <c r="H24" s="459"/>
      <c r="I24" s="461"/>
      <c r="J24" s="461"/>
      <c r="K24" s="461"/>
      <c r="L24" s="459"/>
      <c r="M24" s="463"/>
      <c r="N24" s="463"/>
      <c r="O24" s="463"/>
      <c r="P24" s="457"/>
      <c r="Q24" s="457"/>
      <c r="R24" s="457"/>
      <c r="S24" s="470"/>
      <c r="T24" s="470"/>
      <c r="U24" s="479"/>
      <c r="V24" s="479"/>
      <c r="W24" s="457"/>
      <c r="X24" s="457"/>
      <c r="Y24" s="457"/>
      <c r="Z24" s="457"/>
      <c r="AA24" s="457"/>
      <c r="AB24" s="457"/>
      <c r="AC24" s="457"/>
      <c r="AD24" s="457"/>
      <c r="AE24" s="457"/>
      <c r="AF24" s="129" t="s">
        <v>13</v>
      </c>
      <c r="AG24" s="129" t="s">
        <v>12</v>
      </c>
      <c r="AH24" s="130" t="s">
        <v>2</v>
      </c>
      <c r="AI24" s="130" t="s">
        <v>11</v>
      </c>
      <c r="AJ24" s="463"/>
      <c r="AK24" s="463"/>
      <c r="AL24" s="463"/>
      <c r="AM24" s="463"/>
      <c r="AN24" s="463"/>
      <c r="AO24" s="463"/>
      <c r="AP24" s="463"/>
      <c r="AQ24" s="481"/>
      <c r="AR24" s="457"/>
      <c r="AS24" s="457"/>
      <c r="AT24" s="457"/>
      <c r="AU24" s="457"/>
      <c r="AV24" s="466"/>
    </row>
    <row r="25" spans="1:48" s="19" customFormat="1" ht="39.75" customHeight="1"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72.5" customHeight="1" x14ac:dyDescent="0.2">
      <c r="A26" s="194">
        <v>1</v>
      </c>
      <c r="B26" s="190" t="s">
        <v>414</v>
      </c>
      <c r="C26" s="190" t="s">
        <v>415</v>
      </c>
      <c r="D26" s="194" t="s">
        <v>442</v>
      </c>
      <c r="E26" s="194"/>
      <c r="F26" s="194"/>
      <c r="G26" s="194"/>
      <c r="H26" s="194"/>
      <c r="I26" s="201">
        <v>2</v>
      </c>
      <c r="J26" s="194"/>
      <c r="K26" s="194"/>
      <c r="L26" s="195"/>
      <c r="M26" s="196" t="s">
        <v>424</v>
      </c>
      <c r="N26" s="196" t="s">
        <v>420</v>
      </c>
      <c r="O26" s="197" t="s">
        <v>426</v>
      </c>
      <c r="P26" s="198"/>
      <c r="Q26" s="190" t="s">
        <v>437</v>
      </c>
      <c r="R26" s="361">
        <v>1415216.33</v>
      </c>
      <c r="S26" s="197" t="s">
        <v>442</v>
      </c>
      <c r="T26" s="197"/>
      <c r="U26" s="194">
        <v>3</v>
      </c>
      <c r="V26" s="194">
        <v>1</v>
      </c>
      <c r="W26" s="362" t="s">
        <v>739</v>
      </c>
      <c r="X26" s="506">
        <v>1177995.55</v>
      </c>
      <c r="Y26" s="20"/>
      <c r="Z26" s="21"/>
      <c r="AA26" s="23"/>
      <c r="AB26" s="508">
        <v>1177995.55</v>
      </c>
      <c r="AC26" s="507" t="s">
        <v>739</v>
      </c>
      <c r="AD26" s="506">
        <v>1413594.66</v>
      </c>
      <c r="AE26" s="23"/>
      <c r="AF26" s="22">
        <v>32211734900</v>
      </c>
      <c r="AG26" s="509" t="s">
        <v>740</v>
      </c>
      <c r="AH26" s="21">
        <v>44837</v>
      </c>
      <c r="AI26" s="21"/>
      <c r="AJ26" s="21">
        <v>44846</v>
      </c>
      <c r="AK26" s="21">
        <v>44846</v>
      </c>
      <c r="AL26" s="20"/>
      <c r="AM26" s="20"/>
      <c r="AN26" s="21"/>
      <c r="AO26" s="20"/>
      <c r="AP26" s="21">
        <v>44859</v>
      </c>
      <c r="AQ26" s="21"/>
      <c r="AR26" s="21"/>
      <c r="AS26" s="21">
        <v>44859</v>
      </c>
      <c r="AT26" s="21">
        <v>44926</v>
      </c>
      <c r="AU26" s="20"/>
      <c r="AV26" s="20"/>
    </row>
    <row r="27" spans="1:48" ht="36.75" customHeight="1" x14ac:dyDescent="0.25">
      <c r="AG27" s="510"/>
    </row>
    <row r="28" spans="1:48" x14ac:dyDescent="0.25">
      <c r="AG28" s="510"/>
    </row>
    <row r="29" spans="1:48" x14ac:dyDescent="0.25">
      <c r="AG29" s="510"/>
    </row>
  </sheetData>
  <mergeCells count="77">
    <mergeCell ref="AK15:AM15"/>
    <mergeCell ref="AN15:AP15"/>
    <mergeCell ref="AQ15:AS15"/>
    <mergeCell ref="AT15:AV15"/>
    <mergeCell ref="G15:I15"/>
    <mergeCell ref="J15:L15"/>
    <mergeCell ref="M15:O15"/>
    <mergeCell ref="P15:R15"/>
    <mergeCell ref="AH15:AJ15"/>
    <mergeCell ref="A17:AV17"/>
    <mergeCell ref="A18:AV18"/>
    <mergeCell ref="A19:AV19"/>
    <mergeCell ref="A5:AV5"/>
    <mergeCell ref="A16:AV16"/>
    <mergeCell ref="A12:AV12"/>
    <mergeCell ref="A13:AV13"/>
    <mergeCell ref="A14:AV14"/>
    <mergeCell ref="A7:AV7"/>
    <mergeCell ref="A8:AV8"/>
    <mergeCell ref="A9:AV9"/>
    <mergeCell ref="A10:AV10"/>
    <mergeCell ref="A11:AV11"/>
    <mergeCell ref="A15:C15"/>
    <mergeCell ref="S15:AG15"/>
    <mergeCell ref="D15:F15"/>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hyperlinks>
  <printOptions horizontalCentered="1"/>
  <pageMargins left="0.59055118110236227" right="0.59055118110236227" top="0.59055118110236227" bottom="0.59055118110236227" header="0" footer="0"/>
  <pageSetup paperSize="8" scale="35"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2"/>
  <sheetViews>
    <sheetView view="pageBreakPreview" zoomScale="70" zoomScaleNormal="90" zoomScaleSheetLayoutView="70" workbookViewId="0"/>
  </sheetViews>
  <sheetFormatPr defaultRowHeight="15.75" x14ac:dyDescent="0.25"/>
  <cols>
    <col min="1" max="2" width="66.140625" style="115" customWidth="1"/>
    <col min="3" max="256" width="9.140625" style="116"/>
    <col min="257" max="258" width="66.140625" style="116" customWidth="1"/>
    <col min="259" max="512" width="9.140625" style="116"/>
    <col min="513" max="514" width="66.140625" style="116" customWidth="1"/>
    <col min="515" max="768" width="9.140625" style="116"/>
    <col min="769" max="770" width="66.140625" style="116" customWidth="1"/>
    <col min="771" max="1024" width="9.140625" style="116"/>
    <col min="1025" max="1026" width="66.140625" style="116" customWidth="1"/>
    <col min="1027" max="1280" width="9.140625" style="116"/>
    <col min="1281" max="1282" width="66.140625" style="116" customWidth="1"/>
    <col min="1283" max="1536" width="9.140625" style="116"/>
    <col min="1537" max="1538" width="66.140625" style="116" customWidth="1"/>
    <col min="1539" max="1792" width="9.140625" style="116"/>
    <col min="1793" max="1794" width="66.140625" style="116" customWidth="1"/>
    <col min="1795" max="2048" width="9.140625" style="116"/>
    <col min="2049" max="2050" width="66.140625" style="116" customWidth="1"/>
    <col min="2051" max="2304" width="9.140625" style="116"/>
    <col min="2305" max="2306" width="66.140625" style="116" customWidth="1"/>
    <col min="2307" max="2560" width="9.140625" style="116"/>
    <col min="2561" max="2562" width="66.140625" style="116" customWidth="1"/>
    <col min="2563" max="2816" width="9.140625" style="116"/>
    <col min="2817" max="2818" width="66.140625" style="116" customWidth="1"/>
    <col min="2819" max="3072" width="9.140625" style="116"/>
    <col min="3073" max="3074" width="66.140625" style="116" customWidth="1"/>
    <col min="3075" max="3328" width="9.140625" style="116"/>
    <col min="3329" max="3330" width="66.140625" style="116" customWidth="1"/>
    <col min="3331" max="3584" width="9.140625" style="116"/>
    <col min="3585" max="3586" width="66.140625" style="116" customWidth="1"/>
    <col min="3587" max="3840" width="9.140625" style="116"/>
    <col min="3841" max="3842" width="66.140625" style="116" customWidth="1"/>
    <col min="3843" max="4096" width="9.140625" style="116"/>
    <col min="4097" max="4098" width="66.140625" style="116" customWidth="1"/>
    <col min="4099" max="4352" width="9.140625" style="116"/>
    <col min="4353" max="4354" width="66.140625" style="116" customWidth="1"/>
    <col min="4355" max="4608" width="9.140625" style="116"/>
    <col min="4609" max="4610" width="66.140625" style="116" customWidth="1"/>
    <col min="4611" max="4864" width="9.140625" style="116"/>
    <col min="4865" max="4866" width="66.140625" style="116" customWidth="1"/>
    <col min="4867" max="5120" width="9.140625" style="116"/>
    <col min="5121" max="5122" width="66.140625" style="116" customWidth="1"/>
    <col min="5123" max="5376" width="9.140625" style="116"/>
    <col min="5377" max="5378" width="66.140625" style="116" customWidth="1"/>
    <col min="5379" max="5632" width="9.140625" style="116"/>
    <col min="5633" max="5634" width="66.140625" style="116" customWidth="1"/>
    <col min="5635" max="5888" width="9.140625" style="116"/>
    <col min="5889" max="5890" width="66.140625" style="116" customWidth="1"/>
    <col min="5891" max="6144" width="9.140625" style="116"/>
    <col min="6145" max="6146" width="66.140625" style="116" customWidth="1"/>
    <col min="6147" max="6400" width="9.140625" style="116"/>
    <col min="6401" max="6402" width="66.140625" style="116" customWidth="1"/>
    <col min="6403" max="6656" width="9.140625" style="116"/>
    <col min="6657" max="6658" width="66.140625" style="116" customWidth="1"/>
    <col min="6659" max="6912" width="9.140625" style="116"/>
    <col min="6913" max="6914" width="66.140625" style="116" customWidth="1"/>
    <col min="6915" max="7168" width="9.140625" style="116"/>
    <col min="7169" max="7170" width="66.140625" style="116" customWidth="1"/>
    <col min="7171" max="7424" width="9.140625" style="116"/>
    <col min="7425" max="7426" width="66.140625" style="116" customWidth="1"/>
    <col min="7427" max="7680" width="9.140625" style="116"/>
    <col min="7681" max="7682" width="66.140625" style="116" customWidth="1"/>
    <col min="7683" max="7936" width="9.140625" style="116"/>
    <col min="7937" max="7938" width="66.140625" style="116" customWidth="1"/>
    <col min="7939" max="8192" width="9.140625" style="116"/>
    <col min="8193" max="8194" width="66.140625" style="116" customWidth="1"/>
    <col min="8195" max="8448" width="9.140625" style="116"/>
    <col min="8449" max="8450" width="66.140625" style="116" customWidth="1"/>
    <col min="8451" max="8704" width="9.140625" style="116"/>
    <col min="8705" max="8706" width="66.140625" style="116" customWidth="1"/>
    <col min="8707" max="8960" width="9.140625" style="116"/>
    <col min="8961" max="8962" width="66.140625" style="116" customWidth="1"/>
    <col min="8963" max="9216" width="9.140625" style="116"/>
    <col min="9217" max="9218" width="66.140625" style="116" customWidth="1"/>
    <col min="9219" max="9472" width="9.140625" style="116"/>
    <col min="9473" max="9474" width="66.140625" style="116" customWidth="1"/>
    <col min="9475" max="9728" width="9.140625" style="116"/>
    <col min="9729" max="9730" width="66.140625" style="116" customWidth="1"/>
    <col min="9731" max="9984" width="9.140625" style="116"/>
    <col min="9985" max="9986" width="66.140625" style="116" customWidth="1"/>
    <col min="9987" max="10240" width="9.140625" style="116"/>
    <col min="10241" max="10242" width="66.140625" style="116" customWidth="1"/>
    <col min="10243" max="10496" width="9.140625" style="116"/>
    <col min="10497" max="10498" width="66.140625" style="116" customWidth="1"/>
    <col min="10499" max="10752" width="9.140625" style="116"/>
    <col min="10753" max="10754" width="66.140625" style="116" customWidth="1"/>
    <col min="10755" max="11008" width="9.140625" style="116"/>
    <col min="11009" max="11010" width="66.140625" style="116" customWidth="1"/>
    <col min="11011" max="11264" width="9.140625" style="116"/>
    <col min="11265" max="11266" width="66.140625" style="116" customWidth="1"/>
    <col min="11267" max="11520" width="9.140625" style="116"/>
    <col min="11521" max="11522" width="66.140625" style="116" customWidth="1"/>
    <col min="11523" max="11776" width="9.140625" style="116"/>
    <col min="11777" max="11778" width="66.140625" style="116" customWidth="1"/>
    <col min="11779" max="12032" width="9.140625" style="116"/>
    <col min="12033" max="12034" width="66.140625" style="116" customWidth="1"/>
    <col min="12035" max="12288" width="9.140625" style="116"/>
    <col min="12289" max="12290" width="66.140625" style="116" customWidth="1"/>
    <col min="12291" max="12544" width="9.140625" style="116"/>
    <col min="12545" max="12546" width="66.140625" style="116" customWidth="1"/>
    <col min="12547" max="12800" width="9.140625" style="116"/>
    <col min="12801" max="12802" width="66.140625" style="116" customWidth="1"/>
    <col min="12803" max="13056" width="9.140625" style="116"/>
    <col min="13057" max="13058" width="66.140625" style="116" customWidth="1"/>
    <col min="13059" max="13312" width="9.140625" style="116"/>
    <col min="13313" max="13314" width="66.140625" style="116" customWidth="1"/>
    <col min="13315" max="13568" width="9.140625" style="116"/>
    <col min="13569" max="13570" width="66.140625" style="116" customWidth="1"/>
    <col min="13571" max="13824" width="9.140625" style="116"/>
    <col min="13825" max="13826" width="66.140625" style="116" customWidth="1"/>
    <col min="13827" max="14080" width="9.140625" style="116"/>
    <col min="14081" max="14082" width="66.140625" style="116" customWidth="1"/>
    <col min="14083" max="14336" width="9.140625" style="116"/>
    <col min="14337" max="14338" width="66.140625" style="116" customWidth="1"/>
    <col min="14339" max="14592" width="9.140625" style="116"/>
    <col min="14593" max="14594" width="66.140625" style="116" customWidth="1"/>
    <col min="14595" max="14848" width="9.140625" style="116"/>
    <col min="14849" max="14850" width="66.140625" style="116" customWidth="1"/>
    <col min="14851" max="15104" width="9.140625" style="116"/>
    <col min="15105" max="15106" width="66.140625" style="116" customWidth="1"/>
    <col min="15107" max="15360" width="9.140625" style="116"/>
    <col min="15361" max="15362" width="66.140625" style="116" customWidth="1"/>
    <col min="15363" max="15616" width="9.140625" style="116"/>
    <col min="15617" max="15618" width="66.140625" style="116" customWidth="1"/>
    <col min="15619" max="15872" width="9.140625" style="116"/>
    <col min="15873" max="15874" width="66.140625" style="116" customWidth="1"/>
    <col min="15875" max="16128" width="9.140625" style="116"/>
    <col min="16129" max="16130" width="66.140625" style="116" customWidth="1"/>
    <col min="16131" max="16384" width="9.140625" style="116"/>
  </cols>
  <sheetData>
    <row r="1" spans="1:8" ht="18.75" x14ac:dyDescent="0.25">
      <c r="B1" s="42" t="s">
        <v>68</v>
      </c>
    </row>
    <row r="2" spans="1:8" ht="18.75" x14ac:dyDescent="0.3">
      <c r="B2" s="14" t="s">
        <v>10</v>
      </c>
    </row>
    <row r="3" spans="1:8" ht="18.75" x14ac:dyDescent="0.3">
      <c r="B3" s="14" t="s">
        <v>441</v>
      </c>
    </row>
    <row r="4" spans="1:8" x14ac:dyDescent="0.25">
      <c r="B4" s="47"/>
    </row>
    <row r="5" spans="1:8" ht="18.75" x14ac:dyDescent="0.3">
      <c r="A5" s="159"/>
      <c r="B5" s="160"/>
      <c r="C5" s="160"/>
      <c r="D5" s="87"/>
      <c r="E5" s="87"/>
      <c r="F5" s="87"/>
      <c r="G5" s="87"/>
      <c r="H5" s="87"/>
    </row>
    <row r="6" spans="1:8" ht="18.75" x14ac:dyDescent="0.3">
      <c r="A6" s="370" t="s">
        <v>9</v>
      </c>
      <c r="B6" s="370"/>
      <c r="C6" s="370"/>
      <c r="D6" s="134"/>
      <c r="E6" s="134"/>
      <c r="F6" s="134"/>
      <c r="G6" s="134"/>
      <c r="H6" s="134"/>
    </row>
    <row r="7" spans="1:8" ht="18.75" x14ac:dyDescent="0.25">
      <c r="A7" s="152"/>
      <c r="B7" s="152"/>
      <c r="C7" s="152"/>
      <c r="D7" s="133"/>
      <c r="E7" s="133"/>
      <c r="F7" s="133"/>
      <c r="G7" s="133"/>
      <c r="H7" s="133"/>
    </row>
    <row r="8" spans="1:8" ht="18.75" x14ac:dyDescent="0.25">
      <c r="A8" s="371" t="s">
        <v>449</v>
      </c>
      <c r="B8" s="371"/>
      <c r="C8" s="371"/>
      <c r="D8" s="133"/>
      <c r="E8" s="133"/>
      <c r="F8" s="133"/>
      <c r="G8" s="133"/>
      <c r="H8" s="133"/>
    </row>
    <row r="9" spans="1:8" x14ac:dyDescent="0.25">
      <c r="A9" s="367" t="s">
        <v>8</v>
      </c>
      <c r="B9" s="367"/>
      <c r="C9" s="367"/>
      <c r="D9" s="131"/>
      <c r="E9" s="131"/>
      <c r="F9" s="131"/>
      <c r="G9" s="131"/>
      <c r="H9" s="131"/>
    </row>
    <row r="10" spans="1:8" ht="18.75" x14ac:dyDescent="0.25">
      <c r="A10" s="152"/>
      <c r="B10" s="152"/>
      <c r="C10" s="152"/>
      <c r="D10" s="132"/>
      <c r="E10" s="132"/>
      <c r="F10" s="132"/>
      <c r="G10" s="132"/>
      <c r="H10" s="132"/>
    </row>
    <row r="11" spans="1:8" ht="18.75" x14ac:dyDescent="0.25">
      <c r="A11" s="370" t="s">
        <v>501</v>
      </c>
      <c r="B11" s="369"/>
      <c r="C11" s="369"/>
      <c r="D11" s="133"/>
      <c r="E11" s="133"/>
      <c r="F11" s="133"/>
      <c r="G11" s="133"/>
      <c r="H11" s="133"/>
    </row>
    <row r="12" spans="1:8" ht="30.75" customHeight="1" x14ac:dyDescent="0.25">
      <c r="A12" s="367" t="s">
        <v>7</v>
      </c>
      <c r="B12" s="367"/>
      <c r="C12" s="367"/>
      <c r="D12" s="131"/>
      <c r="E12" s="131"/>
      <c r="F12" s="131"/>
      <c r="G12" s="131"/>
      <c r="H12" s="131"/>
    </row>
    <row r="13" spans="1:8" ht="18.75" x14ac:dyDescent="0.25">
      <c r="A13" s="153"/>
      <c r="B13" s="153"/>
      <c r="C13" s="153"/>
      <c r="D13" s="132"/>
      <c r="E13" s="132"/>
      <c r="F13" s="132"/>
      <c r="G13" s="132"/>
      <c r="H13" s="132"/>
    </row>
    <row r="14" spans="1:8" ht="18.75" x14ac:dyDescent="0.25">
      <c r="A14" s="369" t="s">
        <v>463</v>
      </c>
      <c r="B14" s="369"/>
      <c r="C14" s="369"/>
      <c r="D14" s="10"/>
      <c r="E14" s="10"/>
      <c r="F14" s="10"/>
      <c r="G14" s="10"/>
      <c r="H14" s="10"/>
    </row>
    <row r="15" spans="1:8" x14ac:dyDescent="0.25">
      <c r="A15" s="367" t="s">
        <v>6</v>
      </c>
      <c r="B15" s="367"/>
      <c r="C15" s="367"/>
      <c r="D15" s="131"/>
      <c r="E15" s="131"/>
      <c r="F15" s="131"/>
      <c r="G15" s="131"/>
      <c r="H15" s="131"/>
    </row>
    <row r="16" spans="1:8" x14ac:dyDescent="0.25">
      <c r="B16" s="117"/>
    </row>
    <row r="17" spans="1:4" ht="33.75" customHeight="1" x14ac:dyDescent="0.25">
      <c r="A17" s="483" t="s">
        <v>392</v>
      </c>
      <c r="B17" s="484"/>
    </row>
    <row r="18" spans="1:4" x14ac:dyDescent="0.25">
      <c r="B18" s="47"/>
    </row>
    <row r="19" spans="1:4" ht="16.5" thickBot="1" x14ac:dyDescent="0.3">
      <c r="B19" s="118"/>
    </row>
    <row r="20" spans="1:4" ht="54.75" customHeight="1" thickBot="1" x14ac:dyDescent="0.3">
      <c r="A20" s="164" t="s">
        <v>265</v>
      </c>
      <c r="B20" s="183" t="s">
        <v>468</v>
      </c>
      <c r="C20" s="182"/>
      <c r="D20" s="182"/>
    </row>
    <row r="21" spans="1:4" ht="30" customHeight="1" thickBot="1" x14ac:dyDescent="0.3">
      <c r="A21" s="165" t="s">
        <v>266</v>
      </c>
      <c r="B21" s="161" t="s">
        <v>447</v>
      </c>
    </row>
    <row r="22" spans="1:4" ht="16.5" thickBot="1" x14ac:dyDescent="0.3">
      <c r="A22" s="165" t="s">
        <v>248</v>
      </c>
      <c r="B22" s="120" t="s">
        <v>421</v>
      </c>
    </row>
    <row r="23" spans="1:4" ht="16.5" thickBot="1" x14ac:dyDescent="0.3">
      <c r="A23" s="165" t="s">
        <v>267</v>
      </c>
      <c r="B23" s="120"/>
    </row>
    <row r="24" spans="1:4" ht="16.5" thickBot="1" x14ac:dyDescent="0.3">
      <c r="A24" s="166" t="s">
        <v>268</v>
      </c>
      <c r="B24" s="119" t="s">
        <v>442</v>
      </c>
    </row>
    <row r="25" spans="1:4" ht="30.75" thickBot="1" x14ac:dyDescent="0.3">
      <c r="A25" s="167" t="s">
        <v>269</v>
      </c>
      <c r="B25" s="121" t="s">
        <v>270</v>
      </c>
    </row>
    <row r="26" spans="1:4" ht="32.25" thickBot="1" x14ac:dyDescent="0.3">
      <c r="A26" s="168" t="s">
        <v>436</v>
      </c>
      <c r="B26" s="122">
        <v>2.2799999999999998</v>
      </c>
    </row>
    <row r="27" spans="1:4" ht="32.25" thickBot="1" x14ac:dyDescent="0.3">
      <c r="A27" s="169" t="s">
        <v>271</v>
      </c>
      <c r="B27" s="122" t="s">
        <v>409</v>
      </c>
    </row>
    <row r="28" spans="1:4" ht="32.25" thickBot="1" x14ac:dyDescent="0.3">
      <c r="A28" s="170" t="s">
        <v>272</v>
      </c>
      <c r="B28" s="122" t="s">
        <v>430</v>
      </c>
    </row>
    <row r="29" spans="1:4" ht="32.25" thickBot="1" x14ac:dyDescent="0.3">
      <c r="A29" s="170" t="s">
        <v>273</v>
      </c>
      <c r="B29" s="122" t="s">
        <v>430</v>
      </c>
    </row>
    <row r="30" spans="1:4" ht="16.5" thickBot="1" x14ac:dyDescent="0.3">
      <c r="A30" s="169" t="s">
        <v>274</v>
      </c>
      <c r="B30" s="122" t="s">
        <v>430</v>
      </c>
    </row>
    <row r="31" spans="1:4" ht="32.25" thickBot="1" x14ac:dyDescent="0.3">
      <c r="A31" s="170" t="s">
        <v>275</v>
      </c>
      <c r="B31" s="122" t="s">
        <v>430</v>
      </c>
    </row>
    <row r="32" spans="1:4" ht="32.25" thickBot="1" x14ac:dyDescent="0.3">
      <c r="A32" s="169" t="s">
        <v>276</v>
      </c>
      <c r="B32" s="122" t="s">
        <v>430</v>
      </c>
    </row>
    <row r="33" spans="1:2" ht="16.5" thickBot="1" x14ac:dyDescent="0.3">
      <c r="A33" s="169" t="s">
        <v>277</v>
      </c>
      <c r="B33" s="122" t="s">
        <v>430</v>
      </c>
    </row>
    <row r="34" spans="1:2" ht="16.5" thickBot="1" x14ac:dyDescent="0.3">
      <c r="A34" s="169" t="s">
        <v>278</v>
      </c>
      <c r="B34" s="122" t="s">
        <v>430</v>
      </c>
    </row>
    <row r="35" spans="1:2" ht="16.5" thickBot="1" x14ac:dyDescent="0.3">
      <c r="A35" s="169" t="s">
        <v>279</v>
      </c>
      <c r="B35" s="122" t="s">
        <v>430</v>
      </c>
    </row>
    <row r="36" spans="1:2" ht="32.25" thickBot="1" x14ac:dyDescent="0.3">
      <c r="A36" s="170" t="s">
        <v>280</v>
      </c>
      <c r="B36" s="122" t="s">
        <v>430</v>
      </c>
    </row>
    <row r="37" spans="1:2" ht="32.25" thickBot="1" x14ac:dyDescent="0.3">
      <c r="A37" s="169" t="s">
        <v>276</v>
      </c>
      <c r="B37" s="122" t="s">
        <v>430</v>
      </c>
    </row>
    <row r="38" spans="1:2" ht="16.5" thickBot="1" x14ac:dyDescent="0.3">
      <c r="A38" s="169" t="s">
        <v>277</v>
      </c>
      <c r="B38" s="122" t="s">
        <v>430</v>
      </c>
    </row>
    <row r="39" spans="1:2" ht="16.5" thickBot="1" x14ac:dyDescent="0.3">
      <c r="A39" s="169" t="s">
        <v>278</v>
      </c>
      <c r="B39" s="122" t="s">
        <v>430</v>
      </c>
    </row>
    <row r="40" spans="1:2" ht="16.5" thickBot="1" x14ac:dyDescent="0.3">
      <c r="A40" s="169" t="s">
        <v>279</v>
      </c>
      <c r="B40" s="122" t="s">
        <v>430</v>
      </c>
    </row>
    <row r="41" spans="1:2" ht="32.25" thickBot="1" x14ac:dyDescent="0.3">
      <c r="A41" s="170" t="s">
        <v>281</v>
      </c>
      <c r="B41" s="122" t="s">
        <v>430</v>
      </c>
    </row>
    <row r="42" spans="1:2" ht="32.25" thickBot="1" x14ac:dyDescent="0.3">
      <c r="A42" s="169" t="s">
        <v>276</v>
      </c>
      <c r="B42" s="122" t="s">
        <v>430</v>
      </c>
    </row>
    <row r="43" spans="1:2" ht="16.5" thickBot="1" x14ac:dyDescent="0.3">
      <c r="A43" s="169" t="s">
        <v>277</v>
      </c>
      <c r="B43" s="122" t="s">
        <v>430</v>
      </c>
    </row>
    <row r="44" spans="1:2" ht="16.5" thickBot="1" x14ac:dyDescent="0.3">
      <c r="A44" s="169" t="s">
        <v>278</v>
      </c>
      <c r="B44" s="122" t="s">
        <v>430</v>
      </c>
    </row>
    <row r="45" spans="1:2" ht="16.5" thickBot="1" x14ac:dyDescent="0.3">
      <c r="A45" s="169" t="s">
        <v>279</v>
      </c>
      <c r="B45" s="122" t="s">
        <v>430</v>
      </c>
    </row>
    <row r="46" spans="1:2" ht="32.25" thickBot="1" x14ac:dyDescent="0.3">
      <c r="A46" s="171" t="s">
        <v>282</v>
      </c>
      <c r="B46" s="122" t="s">
        <v>430</v>
      </c>
    </row>
    <row r="47" spans="1:2" ht="16.5" thickBot="1" x14ac:dyDescent="0.3">
      <c r="A47" s="172" t="s">
        <v>274</v>
      </c>
      <c r="B47" s="122" t="s">
        <v>430</v>
      </c>
    </row>
    <row r="48" spans="1:2" ht="16.5" thickBot="1" x14ac:dyDescent="0.3">
      <c r="A48" s="172" t="s">
        <v>283</v>
      </c>
      <c r="B48" s="122" t="s">
        <v>430</v>
      </c>
    </row>
    <row r="49" spans="1:2" ht="16.5" thickBot="1" x14ac:dyDescent="0.3">
      <c r="A49" s="172" t="s">
        <v>284</v>
      </c>
      <c r="B49" s="122" t="s">
        <v>430</v>
      </c>
    </row>
    <row r="50" spans="1:2" ht="32.25" thickBot="1" x14ac:dyDescent="0.3">
      <c r="A50" s="172" t="s">
        <v>285</v>
      </c>
      <c r="B50" s="122" t="s">
        <v>430</v>
      </c>
    </row>
    <row r="51" spans="1:2" ht="16.5" thickBot="1" x14ac:dyDescent="0.3">
      <c r="A51" s="166" t="s">
        <v>286</v>
      </c>
      <c r="B51" s="122" t="s">
        <v>430</v>
      </c>
    </row>
    <row r="52" spans="1:2" ht="16.5" thickBot="1" x14ac:dyDescent="0.3">
      <c r="A52" s="166" t="s">
        <v>287</v>
      </c>
      <c r="B52" s="122" t="s">
        <v>430</v>
      </c>
    </row>
    <row r="53" spans="1:2" ht="16.5" thickBot="1" x14ac:dyDescent="0.3">
      <c r="A53" s="166" t="s">
        <v>288</v>
      </c>
      <c r="B53" s="122" t="s">
        <v>430</v>
      </c>
    </row>
    <row r="54" spans="1:2" ht="16.5" thickBot="1" x14ac:dyDescent="0.3">
      <c r="A54" s="167" t="s">
        <v>289</v>
      </c>
      <c r="B54" s="122" t="s">
        <v>430</v>
      </c>
    </row>
    <row r="55" spans="1:2" ht="15.75" customHeight="1" thickBot="1" x14ac:dyDescent="0.3">
      <c r="A55" s="171" t="s">
        <v>290</v>
      </c>
      <c r="B55" s="122" t="s">
        <v>430</v>
      </c>
    </row>
    <row r="56" spans="1:2" ht="16.5" thickBot="1" x14ac:dyDescent="0.3">
      <c r="A56" s="173" t="s">
        <v>291</v>
      </c>
      <c r="B56" s="122" t="s">
        <v>430</v>
      </c>
    </row>
    <row r="57" spans="1:2" ht="16.5" thickBot="1" x14ac:dyDescent="0.3">
      <c r="A57" s="173" t="s">
        <v>292</v>
      </c>
      <c r="B57" s="122" t="s">
        <v>430</v>
      </c>
    </row>
    <row r="58" spans="1:2" ht="16.5" thickBot="1" x14ac:dyDescent="0.3">
      <c r="A58" s="173" t="s">
        <v>293</v>
      </c>
      <c r="B58" s="122" t="s">
        <v>430</v>
      </c>
    </row>
    <row r="59" spans="1:2" ht="16.5" thickBot="1" x14ac:dyDescent="0.3">
      <c r="A59" s="173" t="s">
        <v>294</v>
      </c>
      <c r="B59" s="122" t="s">
        <v>430</v>
      </c>
    </row>
    <row r="60" spans="1:2" ht="16.5" thickBot="1" x14ac:dyDescent="0.3">
      <c r="A60" s="174" t="s">
        <v>295</v>
      </c>
      <c r="B60" s="122" t="s">
        <v>430</v>
      </c>
    </row>
    <row r="61" spans="1:2" ht="32.25" thickBot="1" x14ac:dyDescent="0.3">
      <c r="A61" s="172" t="s">
        <v>296</v>
      </c>
      <c r="B61" s="122" t="s">
        <v>430</v>
      </c>
    </row>
    <row r="62" spans="1:2" ht="32.25" thickBot="1" x14ac:dyDescent="0.3">
      <c r="A62" s="166" t="s">
        <v>297</v>
      </c>
      <c r="B62" s="122" t="s">
        <v>430</v>
      </c>
    </row>
    <row r="63" spans="1:2" ht="16.5" thickBot="1" x14ac:dyDescent="0.3">
      <c r="A63" s="172" t="s">
        <v>274</v>
      </c>
      <c r="B63" s="122" t="s">
        <v>430</v>
      </c>
    </row>
    <row r="64" spans="1:2" ht="16.5" thickBot="1" x14ac:dyDescent="0.3">
      <c r="A64" s="172" t="s">
        <v>298</v>
      </c>
      <c r="B64" s="122" t="s">
        <v>430</v>
      </c>
    </row>
    <row r="65" spans="1:2" ht="16.5" thickBot="1" x14ac:dyDescent="0.3">
      <c r="A65" s="172" t="s">
        <v>299</v>
      </c>
      <c r="B65" s="122" t="s">
        <v>430</v>
      </c>
    </row>
    <row r="66" spans="1:2" ht="16.5" thickBot="1" x14ac:dyDescent="0.3">
      <c r="A66" s="175" t="s">
        <v>300</v>
      </c>
      <c r="B66" s="122" t="s">
        <v>430</v>
      </c>
    </row>
    <row r="67" spans="1:2" ht="16.5" thickBot="1" x14ac:dyDescent="0.3">
      <c r="A67" s="166" t="s">
        <v>301</v>
      </c>
      <c r="B67" s="122" t="s">
        <v>430</v>
      </c>
    </row>
    <row r="68" spans="1:2" ht="16.5" thickBot="1" x14ac:dyDescent="0.3">
      <c r="A68" s="173" t="s">
        <v>302</v>
      </c>
      <c r="B68" s="122" t="s">
        <v>430</v>
      </c>
    </row>
    <row r="69" spans="1:2" ht="16.5" thickBot="1" x14ac:dyDescent="0.3">
      <c r="A69" s="173" t="s">
        <v>303</v>
      </c>
      <c r="B69" s="122" t="s">
        <v>430</v>
      </c>
    </row>
    <row r="70" spans="1:2" ht="16.5" thickBot="1" x14ac:dyDescent="0.3">
      <c r="A70" s="173" t="s">
        <v>304</v>
      </c>
      <c r="B70" s="122" t="s">
        <v>430</v>
      </c>
    </row>
    <row r="71" spans="1:2" ht="32.25" thickBot="1" x14ac:dyDescent="0.3">
      <c r="A71" s="176" t="s">
        <v>305</v>
      </c>
      <c r="B71" s="122" t="s">
        <v>430</v>
      </c>
    </row>
    <row r="72" spans="1:2" ht="31.5" customHeight="1" thickBot="1" x14ac:dyDescent="0.3">
      <c r="A72" s="171" t="s">
        <v>306</v>
      </c>
      <c r="B72" s="122" t="s">
        <v>430</v>
      </c>
    </row>
    <row r="73" spans="1:2" ht="16.5" thickBot="1" x14ac:dyDescent="0.3">
      <c r="A73" s="173" t="s">
        <v>307</v>
      </c>
      <c r="B73" s="122" t="s">
        <v>430</v>
      </c>
    </row>
    <row r="74" spans="1:2" ht="16.5" thickBot="1" x14ac:dyDescent="0.3">
      <c r="A74" s="173" t="s">
        <v>308</v>
      </c>
      <c r="B74" s="122" t="s">
        <v>430</v>
      </c>
    </row>
    <row r="75" spans="1:2" ht="16.5" thickBot="1" x14ac:dyDescent="0.3">
      <c r="A75" s="173" t="s">
        <v>309</v>
      </c>
      <c r="B75" s="122" t="s">
        <v>430</v>
      </c>
    </row>
    <row r="76" spans="1:2" ht="16.5" thickBot="1" x14ac:dyDescent="0.3">
      <c r="A76" s="173" t="s">
        <v>310</v>
      </c>
      <c r="B76" s="122" t="s">
        <v>430</v>
      </c>
    </row>
    <row r="77" spans="1:2" ht="16.5" thickBot="1" x14ac:dyDescent="0.3">
      <c r="A77" s="177" t="s">
        <v>311</v>
      </c>
      <c r="B77" s="122" t="s">
        <v>430</v>
      </c>
    </row>
    <row r="78" spans="1:2" x14ac:dyDescent="0.25">
      <c r="A78" s="61"/>
    </row>
    <row r="79" spans="1:2" x14ac:dyDescent="0.25">
      <c r="A79" s="61"/>
    </row>
    <row r="80" spans="1:2" x14ac:dyDescent="0.25">
      <c r="A80" s="123"/>
      <c r="B80" s="124"/>
    </row>
    <row r="81" spans="2:2" s="116" customFormat="1" x14ac:dyDescent="0.25">
      <c r="B81" s="125"/>
    </row>
    <row r="82" spans="2:2" s="116" customFormat="1" x14ac:dyDescent="0.25">
      <c r="B82" s="126"/>
    </row>
  </sheetData>
  <mergeCells count="8">
    <mergeCell ref="A17:B17"/>
    <mergeCell ref="A14:C14"/>
    <mergeCell ref="A15:C15"/>
    <mergeCell ref="A6:C6"/>
    <mergeCell ref="A8:C8"/>
    <mergeCell ref="A9:C9"/>
    <mergeCell ref="A11:C11"/>
    <mergeCell ref="A12:C12"/>
  </mergeCells>
  <pageMargins left="0.70866141732283472" right="0.70866141732283472" top="0.74803149606299213" bottom="0.74803149606299213" header="0.31496062992125984" footer="0.31496062992125984"/>
  <pageSetup paperSize="8" scale="6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51"/>
  <sheetViews>
    <sheetView zoomScale="115" zoomScaleNormal="115" workbookViewId="0">
      <selection activeCell="N245" sqref="N245"/>
    </sheetView>
  </sheetViews>
  <sheetFormatPr defaultColWidth="9.140625" defaultRowHeight="11.25" customHeight="1" x14ac:dyDescent="0.2"/>
  <cols>
    <col min="1" max="1" width="8.140625" style="281" customWidth="1"/>
    <col min="2" max="2" width="20.140625" style="281" customWidth="1"/>
    <col min="3" max="4" width="10.42578125" style="281" customWidth="1"/>
    <col min="5" max="5" width="13.28515625" style="281" customWidth="1"/>
    <col min="6" max="6" width="8.5703125" style="281" customWidth="1"/>
    <col min="7" max="7" width="7.85546875" style="281" customWidth="1"/>
    <col min="8" max="8" width="8.42578125" style="281" customWidth="1"/>
    <col min="9" max="9" width="8.7109375" style="281" customWidth="1"/>
    <col min="10" max="10" width="8.140625" style="281" customWidth="1"/>
    <col min="11" max="11" width="8.5703125" style="281" customWidth="1"/>
    <col min="12" max="12" width="10" style="281" customWidth="1"/>
    <col min="13" max="13" width="6.5703125" style="281" customWidth="1"/>
    <col min="14" max="14" width="9.7109375" style="281" customWidth="1"/>
    <col min="15" max="15" width="9.140625" style="281" customWidth="1"/>
    <col min="16" max="16" width="49.140625" style="282" hidden="1" customWidth="1"/>
    <col min="17" max="17" width="43" style="282" hidden="1" customWidth="1"/>
    <col min="18" max="18" width="100.28515625" style="282" hidden="1" customWidth="1"/>
    <col min="19" max="22" width="139" style="282" hidden="1" customWidth="1"/>
    <col min="23" max="27" width="34.140625" style="282" hidden="1" customWidth="1"/>
    <col min="28" max="30" width="84.42578125" style="282" hidden="1" customWidth="1"/>
    <col min="31" max="31" width="34.140625" style="282" hidden="1" customWidth="1"/>
    <col min="32" max="34" width="84.42578125" style="282" hidden="1" customWidth="1"/>
    <col min="35" max="16384" width="9.140625" style="281"/>
  </cols>
  <sheetData>
    <row r="1" spans="1:20" s="281" customFormat="1" x14ac:dyDescent="0.2">
      <c r="N1" s="285" t="s">
        <v>736</v>
      </c>
    </row>
    <row r="2" spans="1:20" s="281" customFormat="1" x14ac:dyDescent="0.2">
      <c r="N2" s="285" t="s">
        <v>735</v>
      </c>
    </row>
    <row r="3" spans="1:20" s="281" customFormat="1" ht="8.25" customHeight="1" x14ac:dyDescent="0.2">
      <c r="N3" s="285"/>
    </row>
    <row r="4" spans="1:20" s="281" customFormat="1" ht="14.25" customHeight="1" x14ac:dyDescent="0.2">
      <c r="A4" s="501" t="s">
        <v>734</v>
      </c>
      <c r="B4" s="501"/>
      <c r="C4" s="501"/>
      <c r="D4" s="360"/>
      <c r="K4" s="501" t="s">
        <v>733</v>
      </c>
      <c r="L4" s="501"/>
      <c r="M4" s="501"/>
      <c r="N4" s="501"/>
    </row>
    <row r="5" spans="1:20" s="281" customFormat="1" ht="12" customHeight="1" x14ac:dyDescent="0.2">
      <c r="A5" s="502" t="s">
        <v>732</v>
      </c>
      <c r="B5" s="502"/>
      <c r="C5" s="502"/>
      <c r="D5" s="502"/>
      <c r="E5" s="282"/>
      <c r="J5" s="503" t="s">
        <v>731</v>
      </c>
      <c r="K5" s="503"/>
      <c r="L5" s="503"/>
      <c r="M5" s="503"/>
      <c r="N5" s="503"/>
    </row>
    <row r="6" spans="1:20" s="281" customFormat="1" ht="21.75" customHeight="1" x14ac:dyDescent="0.2">
      <c r="A6" s="485" t="s">
        <v>730</v>
      </c>
      <c r="B6" s="485"/>
      <c r="C6" s="485"/>
      <c r="D6" s="485"/>
      <c r="J6" s="503" t="s">
        <v>729</v>
      </c>
      <c r="K6" s="503"/>
      <c r="L6" s="503"/>
      <c r="M6" s="503"/>
      <c r="N6" s="503"/>
      <c r="P6" s="282" t="s">
        <v>721</v>
      </c>
      <c r="Q6" s="282" t="s">
        <v>721</v>
      </c>
    </row>
    <row r="7" spans="1:20" s="281" customFormat="1" ht="17.25" customHeight="1" x14ac:dyDescent="0.2">
      <c r="A7" s="350"/>
      <c r="B7" s="359"/>
      <c r="C7" s="282"/>
      <c r="D7" s="282"/>
      <c r="J7" s="350"/>
      <c r="K7" s="350"/>
      <c r="L7" s="350"/>
      <c r="M7" s="350"/>
      <c r="N7" s="359"/>
    </row>
    <row r="8" spans="1:20" s="281" customFormat="1" ht="16.5" customHeight="1" x14ac:dyDescent="0.2">
      <c r="A8" s="281" t="s">
        <v>728</v>
      </c>
      <c r="B8" s="308"/>
      <c r="C8" s="308"/>
      <c r="D8" s="308"/>
      <c r="L8" s="308"/>
      <c r="M8" s="308"/>
      <c r="N8" s="285" t="s">
        <v>728</v>
      </c>
    </row>
    <row r="9" spans="1:20" s="281" customFormat="1" ht="15.75" customHeight="1" x14ac:dyDescent="0.2">
      <c r="F9" s="358"/>
    </row>
    <row r="10" spans="1:20" s="281" customFormat="1" ht="22.5" x14ac:dyDescent="0.2">
      <c r="A10" s="320" t="s">
        <v>727</v>
      </c>
      <c r="B10" s="308"/>
      <c r="D10" s="485" t="s">
        <v>726</v>
      </c>
      <c r="E10" s="485"/>
      <c r="F10" s="485"/>
      <c r="G10" s="485"/>
      <c r="H10" s="485"/>
      <c r="I10" s="485"/>
      <c r="J10" s="485"/>
      <c r="K10" s="485"/>
      <c r="L10" s="485"/>
      <c r="M10" s="485"/>
      <c r="N10" s="485"/>
      <c r="R10" s="282" t="s">
        <v>726</v>
      </c>
    </row>
    <row r="11" spans="1:20" s="281" customFormat="1" ht="15" customHeight="1" x14ac:dyDescent="0.2">
      <c r="A11" s="340" t="s">
        <v>725</v>
      </c>
      <c r="D11" s="350" t="s">
        <v>724</v>
      </c>
      <c r="E11" s="350"/>
      <c r="F11" s="357"/>
      <c r="G11" s="357"/>
      <c r="H11" s="357"/>
      <c r="I11" s="357"/>
      <c r="J11" s="357"/>
      <c r="K11" s="357"/>
      <c r="L11" s="357"/>
      <c r="M11" s="357"/>
      <c r="N11" s="357"/>
    </row>
    <row r="12" spans="1:20" s="281" customFormat="1" ht="8.25" customHeight="1" x14ac:dyDescent="0.2">
      <c r="A12" s="340"/>
      <c r="F12" s="308"/>
      <c r="G12" s="308"/>
      <c r="H12" s="308"/>
      <c r="I12" s="308"/>
      <c r="J12" s="308"/>
      <c r="K12" s="308"/>
      <c r="L12" s="308"/>
      <c r="M12" s="308"/>
      <c r="N12" s="308"/>
    </row>
    <row r="13" spans="1:20" s="281" customFormat="1" x14ac:dyDescent="0.2">
      <c r="A13" s="496"/>
      <c r="B13" s="496"/>
      <c r="C13" s="496"/>
      <c r="D13" s="496"/>
      <c r="E13" s="496"/>
      <c r="F13" s="496"/>
      <c r="G13" s="496"/>
      <c r="H13" s="496"/>
      <c r="I13" s="496"/>
      <c r="J13" s="496"/>
      <c r="K13" s="496"/>
      <c r="L13" s="496"/>
      <c r="M13" s="496"/>
      <c r="N13" s="496"/>
      <c r="S13" s="282" t="s">
        <v>721</v>
      </c>
    </row>
    <row r="14" spans="1:20" s="281" customFormat="1" x14ac:dyDescent="0.2">
      <c r="A14" s="497" t="s">
        <v>723</v>
      </c>
      <c r="B14" s="497"/>
      <c r="C14" s="497"/>
      <c r="D14" s="497"/>
      <c r="E14" s="497"/>
      <c r="F14" s="497"/>
      <c r="G14" s="497"/>
      <c r="H14" s="497"/>
      <c r="I14" s="497"/>
      <c r="J14" s="497"/>
      <c r="K14" s="497"/>
      <c r="L14" s="497"/>
      <c r="M14" s="497"/>
      <c r="N14" s="497"/>
    </row>
    <row r="15" spans="1:20" s="281" customFormat="1" ht="8.25" customHeight="1" x14ac:dyDescent="0.2">
      <c r="A15" s="356"/>
      <c r="B15" s="356"/>
      <c r="C15" s="356"/>
      <c r="D15" s="356"/>
      <c r="E15" s="356"/>
      <c r="F15" s="356"/>
      <c r="G15" s="356"/>
      <c r="H15" s="356"/>
      <c r="I15" s="356"/>
      <c r="J15" s="356"/>
      <c r="K15" s="356"/>
      <c r="L15" s="356"/>
      <c r="M15" s="356"/>
      <c r="N15" s="356"/>
    </row>
    <row r="16" spans="1:20" s="281" customFormat="1" x14ac:dyDescent="0.2">
      <c r="A16" s="496" t="s">
        <v>722</v>
      </c>
      <c r="B16" s="496"/>
      <c r="C16" s="496"/>
      <c r="D16" s="496"/>
      <c r="E16" s="496"/>
      <c r="F16" s="496"/>
      <c r="G16" s="496"/>
      <c r="H16" s="496"/>
      <c r="I16" s="496"/>
      <c r="J16" s="496"/>
      <c r="K16" s="496"/>
      <c r="L16" s="496"/>
      <c r="M16" s="496"/>
      <c r="N16" s="496"/>
      <c r="T16" s="282" t="s">
        <v>721</v>
      </c>
    </row>
    <row r="17" spans="1:21" s="281" customFormat="1" x14ac:dyDescent="0.2">
      <c r="A17" s="497" t="s">
        <v>720</v>
      </c>
      <c r="B17" s="497"/>
      <c r="C17" s="497"/>
      <c r="D17" s="497"/>
      <c r="E17" s="497"/>
      <c r="F17" s="497"/>
      <c r="G17" s="497"/>
      <c r="H17" s="497"/>
      <c r="I17" s="497"/>
      <c r="J17" s="497"/>
      <c r="K17" s="497"/>
      <c r="L17" s="497"/>
      <c r="M17" s="497"/>
      <c r="N17" s="497"/>
    </row>
    <row r="18" spans="1:21" s="281" customFormat="1" ht="24" customHeight="1" x14ac:dyDescent="0.25">
      <c r="A18" s="498" t="s">
        <v>719</v>
      </c>
      <c r="B18" s="498"/>
      <c r="C18" s="498"/>
      <c r="D18" s="498"/>
      <c r="E18" s="498"/>
      <c r="F18" s="498"/>
      <c r="G18" s="498"/>
      <c r="H18" s="498"/>
      <c r="I18" s="498"/>
      <c r="J18" s="498"/>
      <c r="K18" s="498"/>
      <c r="L18" s="498"/>
      <c r="M18" s="498"/>
      <c r="N18" s="498"/>
    </row>
    <row r="19" spans="1:21" s="281" customFormat="1" ht="8.25" customHeight="1" x14ac:dyDescent="0.25">
      <c r="A19" s="355"/>
      <c r="B19" s="355"/>
      <c r="C19" s="355"/>
      <c r="D19" s="355"/>
      <c r="E19" s="355"/>
      <c r="F19" s="355"/>
      <c r="G19" s="355"/>
      <c r="H19" s="355"/>
      <c r="I19" s="355"/>
      <c r="J19" s="355"/>
      <c r="K19" s="355"/>
      <c r="L19" s="355"/>
      <c r="M19" s="355"/>
      <c r="N19" s="355"/>
    </row>
    <row r="20" spans="1:21" s="281" customFormat="1" x14ac:dyDescent="0.2">
      <c r="A20" s="499" t="s">
        <v>718</v>
      </c>
      <c r="B20" s="499"/>
      <c r="C20" s="499"/>
      <c r="D20" s="499"/>
      <c r="E20" s="499"/>
      <c r="F20" s="499"/>
      <c r="G20" s="499"/>
      <c r="H20" s="499"/>
      <c r="I20" s="499"/>
      <c r="J20" s="499"/>
      <c r="K20" s="499"/>
      <c r="L20" s="499"/>
      <c r="M20" s="499"/>
      <c r="N20" s="499"/>
      <c r="U20" s="282" t="s">
        <v>717</v>
      </c>
    </row>
    <row r="21" spans="1:21" s="281" customFormat="1" ht="13.5" customHeight="1" x14ac:dyDescent="0.2">
      <c r="A21" s="497" t="s">
        <v>716</v>
      </c>
      <c r="B21" s="497"/>
      <c r="C21" s="497"/>
      <c r="D21" s="497"/>
      <c r="E21" s="497"/>
      <c r="F21" s="497"/>
      <c r="G21" s="497"/>
      <c r="H21" s="497"/>
      <c r="I21" s="497"/>
      <c r="J21" s="497"/>
      <c r="K21" s="497"/>
      <c r="L21" s="497"/>
      <c r="M21" s="497"/>
      <c r="N21" s="497"/>
    </row>
    <row r="22" spans="1:21" s="281" customFormat="1" ht="15" customHeight="1" x14ac:dyDescent="0.2">
      <c r="A22" s="281" t="s">
        <v>715</v>
      </c>
      <c r="B22" s="354" t="s">
        <v>714</v>
      </c>
      <c r="C22" s="281" t="s">
        <v>713</v>
      </c>
      <c r="F22" s="282"/>
      <c r="G22" s="282"/>
      <c r="H22" s="282"/>
      <c r="I22" s="282"/>
      <c r="J22" s="282"/>
      <c r="K22" s="282"/>
      <c r="L22" s="282"/>
      <c r="M22" s="282"/>
      <c r="N22" s="282"/>
    </row>
    <row r="23" spans="1:21" s="281" customFormat="1" ht="18" customHeight="1" x14ac:dyDescent="0.2">
      <c r="A23" s="281" t="s">
        <v>712</v>
      </c>
      <c r="B23" s="499"/>
      <c r="C23" s="499"/>
      <c r="D23" s="499"/>
      <c r="E23" s="499"/>
      <c r="F23" s="499"/>
      <c r="G23" s="282"/>
      <c r="H23" s="282"/>
      <c r="I23" s="282"/>
      <c r="J23" s="282"/>
      <c r="K23" s="282"/>
      <c r="L23" s="282"/>
      <c r="M23" s="282"/>
      <c r="N23" s="282"/>
    </row>
    <row r="24" spans="1:21" s="281" customFormat="1" x14ac:dyDescent="0.2">
      <c r="B24" s="500" t="s">
        <v>711</v>
      </c>
      <c r="C24" s="500"/>
      <c r="D24" s="500"/>
      <c r="E24" s="500"/>
      <c r="F24" s="500"/>
      <c r="G24" s="351"/>
      <c r="H24" s="351"/>
      <c r="I24" s="351"/>
      <c r="J24" s="351"/>
      <c r="K24" s="351"/>
      <c r="L24" s="351"/>
      <c r="M24" s="353"/>
      <c r="N24" s="351"/>
    </row>
    <row r="25" spans="1:21" s="281" customFormat="1" ht="9.75" customHeight="1" x14ac:dyDescent="0.2">
      <c r="D25" s="352"/>
      <c r="E25" s="352"/>
      <c r="F25" s="352"/>
      <c r="G25" s="352"/>
      <c r="H25" s="352"/>
      <c r="I25" s="352"/>
      <c r="J25" s="352"/>
      <c r="K25" s="352"/>
      <c r="L25" s="352"/>
      <c r="M25" s="351"/>
      <c r="N25" s="351"/>
    </row>
    <row r="26" spans="1:21" s="281" customFormat="1" x14ac:dyDescent="0.2">
      <c r="A26" s="348" t="s">
        <v>710</v>
      </c>
      <c r="D26" s="350"/>
      <c r="F26" s="349"/>
      <c r="G26" s="349"/>
      <c r="H26" s="349"/>
      <c r="I26" s="349"/>
      <c r="J26" s="349"/>
      <c r="K26" s="349"/>
      <c r="L26" s="349"/>
      <c r="M26" s="349"/>
      <c r="N26" s="349"/>
    </row>
    <row r="27" spans="1:21" s="281" customFormat="1" ht="9.75" customHeight="1" x14ac:dyDescent="0.2">
      <c r="D27" s="349"/>
      <c r="E27" s="349"/>
      <c r="F27" s="349"/>
      <c r="G27" s="349"/>
      <c r="H27" s="349"/>
      <c r="I27" s="349"/>
      <c r="J27" s="349"/>
      <c r="K27" s="349"/>
      <c r="L27" s="349"/>
      <c r="M27" s="349"/>
      <c r="N27" s="349"/>
    </row>
    <row r="28" spans="1:21" s="281" customFormat="1" ht="12.75" customHeight="1" x14ac:dyDescent="0.2">
      <c r="A28" s="348" t="s">
        <v>709</v>
      </c>
      <c r="C28" s="342">
        <v>2111.6</v>
      </c>
      <c r="D28" s="341" t="s">
        <v>706</v>
      </c>
      <c r="E28" s="340" t="s">
        <v>696</v>
      </c>
      <c r="L28" s="347"/>
      <c r="M28" s="347"/>
    </row>
    <row r="29" spans="1:21" s="281" customFormat="1" ht="12.75" customHeight="1" x14ac:dyDescent="0.2">
      <c r="B29" s="281" t="s">
        <v>708</v>
      </c>
      <c r="C29" s="346"/>
      <c r="D29" s="345"/>
      <c r="E29" s="340"/>
    </row>
    <row r="30" spans="1:21" s="281" customFormat="1" ht="12.75" customHeight="1" x14ac:dyDescent="0.2">
      <c r="B30" s="281" t="s">
        <v>707</v>
      </c>
      <c r="C30" s="342">
        <v>2111.6</v>
      </c>
      <c r="D30" s="341" t="s">
        <v>706</v>
      </c>
      <c r="E30" s="340" t="s">
        <v>696</v>
      </c>
      <c r="G30" s="281" t="s">
        <v>705</v>
      </c>
      <c r="L30" s="342">
        <v>97.28</v>
      </c>
      <c r="M30" s="341" t="s">
        <v>704</v>
      </c>
      <c r="N30" s="340" t="s">
        <v>696</v>
      </c>
    </row>
    <row r="31" spans="1:21" s="281" customFormat="1" ht="12.75" customHeight="1" x14ac:dyDescent="0.2">
      <c r="B31" s="281" t="s">
        <v>703</v>
      </c>
      <c r="C31" s="342">
        <v>0</v>
      </c>
      <c r="D31" s="344" t="s">
        <v>697</v>
      </c>
      <c r="E31" s="340" t="s">
        <v>696</v>
      </c>
      <c r="G31" s="281" t="s">
        <v>702</v>
      </c>
      <c r="L31" s="343"/>
      <c r="M31" s="343">
        <v>444.85</v>
      </c>
      <c r="N31" s="340" t="s">
        <v>699</v>
      </c>
    </row>
    <row r="32" spans="1:21" s="281" customFormat="1" ht="12.75" customHeight="1" x14ac:dyDescent="0.2">
      <c r="B32" s="281" t="s">
        <v>701</v>
      </c>
      <c r="C32" s="342">
        <v>0</v>
      </c>
      <c r="D32" s="344" t="s">
        <v>697</v>
      </c>
      <c r="E32" s="340" t="s">
        <v>696</v>
      </c>
      <c r="G32" s="281" t="s">
        <v>700</v>
      </c>
      <c r="L32" s="343"/>
      <c r="M32" s="343">
        <v>130.34</v>
      </c>
      <c r="N32" s="340" t="s">
        <v>699</v>
      </c>
    </row>
    <row r="33" spans="1:26" s="281" customFormat="1" ht="12.75" customHeight="1" x14ac:dyDescent="0.2">
      <c r="B33" s="281" t="s">
        <v>698</v>
      </c>
      <c r="C33" s="342">
        <v>0</v>
      </c>
      <c r="D33" s="341" t="s">
        <v>697</v>
      </c>
      <c r="E33" s="340" t="s">
        <v>696</v>
      </c>
      <c r="G33" s="281" t="s">
        <v>695</v>
      </c>
      <c r="L33" s="505"/>
      <c r="M33" s="505"/>
    </row>
    <row r="34" spans="1:26" s="281" customFormat="1" ht="9.75" customHeight="1" x14ac:dyDescent="0.2">
      <c r="A34" s="339"/>
    </row>
    <row r="35" spans="1:26" s="281" customFormat="1" ht="36" customHeight="1" x14ac:dyDescent="0.2">
      <c r="A35" s="495" t="s">
        <v>694</v>
      </c>
      <c r="B35" s="495" t="s">
        <v>693</v>
      </c>
      <c r="C35" s="495" t="s">
        <v>692</v>
      </c>
      <c r="D35" s="495"/>
      <c r="E35" s="495"/>
      <c r="F35" s="495" t="s">
        <v>691</v>
      </c>
      <c r="G35" s="495" t="s">
        <v>23</v>
      </c>
      <c r="H35" s="495"/>
      <c r="I35" s="495"/>
      <c r="J35" s="495" t="s">
        <v>690</v>
      </c>
      <c r="K35" s="495"/>
      <c r="L35" s="495"/>
      <c r="M35" s="495" t="s">
        <v>689</v>
      </c>
      <c r="N35" s="495" t="s">
        <v>688</v>
      </c>
    </row>
    <row r="36" spans="1:26" s="281" customFormat="1" ht="36.75" customHeight="1" x14ac:dyDescent="0.2">
      <c r="A36" s="495"/>
      <c r="B36" s="495"/>
      <c r="C36" s="495"/>
      <c r="D36" s="495"/>
      <c r="E36" s="495"/>
      <c r="F36" s="495"/>
      <c r="G36" s="495"/>
      <c r="H36" s="495"/>
      <c r="I36" s="495"/>
      <c r="J36" s="495"/>
      <c r="K36" s="495"/>
      <c r="L36" s="495"/>
      <c r="M36" s="495"/>
      <c r="N36" s="495"/>
    </row>
    <row r="37" spans="1:26" s="281" customFormat="1" ht="45" x14ac:dyDescent="0.2">
      <c r="A37" s="495"/>
      <c r="B37" s="495"/>
      <c r="C37" s="495"/>
      <c r="D37" s="495"/>
      <c r="E37" s="495"/>
      <c r="F37" s="495"/>
      <c r="G37" s="338" t="s">
        <v>686</v>
      </c>
      <c r="H37" s="338" t="s">
        <v>685</v>
      </c>
      <c r="I37" s="338" t="s">
        <v>687</v>
      </c>
      <c r="J37" s="338" t="s">
        <v>686</v>
      </c>
      <c r="K37" s="338" t="s">
        <v>685</v>
      </c>
      <c r="L37" s="338" t="s">
        <v>684</v>
      </c>
      <c r="M37" s="495"/>
      <c r="N37" s="495"/>
    </row>
    <row r="38" spans="1:26" s="281" customFormat="1" x14ac:dyDescent="0.2">
      <c r="A38" s="337">
        <v>1</v>
      </c>
      <c r="B38" s="337">
        <v>2</v>
      </c>
      <c r="C38" s="504">
        <v>3</v>
      </c>
      <c r="D38" s="504"/>
      <c r="E38" s="504"/>
      <c r="F38" s="337">
        <v>4</v>
      </c>
      <c r="G38" s="337">
        <v>5</v>
      </c>
      <c r="H38" s="337">
        <v>6</v>
      </c>
      <c r="I38" s="337">
        <v>7</v>
      </c>
      <c r="J38" s="337">
        <v>8</v>
      </c>
      <c r="K38" s="337">
        <v>9</v>
      </c>
      <c r="L38" s="337">
        <v>10</v>
      </c>
      <c r="M38" s="337">
        <v>11</v>
      </c>
      <c r="N38" s="337">
        <v>12</v>
      </c>
    </row>
    <row r="39" spans="1:26" s="281" customFormat="1" ht="12" x14ac:dyDescent="0.2">
      <c r="A39" s="492" t="s">
        <v>683</v>
      </c>
      <c r="B39" s="493"/>
      <c r="C39" s="493"/>
      <c r="D39" s="493"/>
      <c r="E39" s="493"/>
      <c r="F39" s="493"/>
      <c r="G39" s="493"/>
      <c r="H39" s="493"/>
      <c r="I39" s="493"/>
      <c r="J39" s="493"/>
      <c r="K39" s="493"/>
      <c r="L39" s="493"/>
      <c r="M39" s="493"/>
      <c r="N39" s="494"/>
      <c r="V39" s="310" t="s">
        <v>683</v>
      </c>
    </row>
    <row r="40" spans="1:26" s="281" customFormat="1" ht="22.5" x14ac:dyDescent="0.2">
      <c r="A40" s="326" t="s">
        <v>65</v>
      </c>
      <c r="B40" s="325" t="s">
        <v>682</v>
      </c>
      <c r="C40" s="487" t="s">
        <v>681</v>
      </c>
      <c r="D40" s="487"/>
      <c r="E40" s="487"/>
      <c r="F40" s="323" t="s">
        <v>585</v>
      </c>
      <c r="G40" s="323"/>
      <c r="H40" s="323"/>
      <c r="I40" s="323" t="s">
        <v>584</v>
      </c>
      <c r="J40" s="324"/>
      <c r="K40" s="323"/>
      <c r="L40" s="324"/>
      <c r="M40" s="323"/>
      <c r="N40" s="322"/>
      <c r="V40" s="310"/>
      <c r="W40" s="292" t="s">
        <v>681</v>
      </c>
    </row>
    <row r="41" spans="1:26" s="281" customFormat="1" ht="12" x14ac:dyDescent="0.2">
      <c r="A41" s="330"/>
      <c r="B41" s="299" t="s">
        <v>65</v>
      </c>
      <c r="C41" s="485" t="s">
        <v>575</v>
      </c>
      <c r="D41" s="485"/>
      <c r="E41" s="485"/>
      <c r="F41" s="314"/>
      <c r="G41" s="314"/>
      <c r="H41" s="314"/>
      <c r="I41" s="314"/>
      <c r="J41" s="329">
        <v>9.2899999999999991</v>
      </c>
      <c r="K41" s="314"/>
      <c r="L41" s="329">
        <v>241.54</v>
      </c>
      <c r="M41" s="314" t="s">
        <v>573</v>
      </c>
      <c r="N41" s="328">
        <v>4710</v>
      </c>
      <c r="V41" s="310"/>
      <c r="W41" s="292"/>
      <c r="X41" s="282" t="s">
        <v>575</v>
      </c>
    </row>
    <row r="42" spans="1:26" s="281" customFormat="1" ht="12" x14ac:dyDescent="0.2">
      <c r="A42" s="330"/>
      <c r="B42" s="299" t="s">
        <v>63</v>
      </c>
      <c r="C42" s="485" t="s">
        <v>574</v>
      </c>
      <c r="D42" s="485"/>
      <c r="E42" s="485"/>
      <c r="F42" s="314"/>
      <c r="G42" s="314"/>
      <c r="H42" s="314"/>
      <c r="I42" s="314"/>
      <c r="J42" s="329">
        <v>56.25</v>
      </c>
      <c r="K42" s="314"/>
      <c r="L42" s="329">
        <v>1462.5</v>
      </c>
      <c r="M42" s="314"/>
      <c r="N42" s="328"/>
      <c r="V42" s="310"/>
      <c r="W42" s="292"/>
      <c r="X42" s="282" t="s">
        <v>574</v>
      </c>
    </row>
    <row r="43" spans="1:26" s="281" customFormat="1" ht="12" x14ac:dyDescent="0.2">
      <c r="A43" s="330"/>
      <c r="B43" s="299" t="s">
        <v>62</v>
      </c>
      <c r="C43" s="485" t="s">
        <v>572</v>
      </c>
      <c r="D43" s="485"/>
      <c r="E43" s="485"/>
      <c r="F43" s="314"/>
      <c r="G43" s="314"/>
      <c r="H43" s="314"/>
      <c r="I43" s="314"/>
      <c r="J43" s="329">
        <v>6.17</v>
      </c>
      <c r="K43" s="314"/>
      <c r="L43" s="329">
        <v>160.41999999999999</v>
      </c>
      <c r="M43" s="314" t="s">
        <v>573</v>
      </c>
      <c r="N43" s="328">
        <v>3128</v>
      </c>
      <c r="V43" s="310"/>
      <c r="W43" s="292"/>
      <c r="X43" s="282" t="s">
        <v>572</v>
      </c>
    </row>
    <row r="44" spans="1:26" s="281" customFormat="1" ht="12" x14ac:dyDescent="0.2">
      <c r="A44" s="330"/>
      <c r="B44" s="299"/>
      <c r="C44" s="485" t="s">
        <v>553</v>
      </c>
      <c r="D44" s="485"/>
      <c r="E44" s="485"/>
      <c r="F44" s="314" t="s">
        <v>552</v>
      </c>
      <c r="G44" s="314" t="s">
        <v>680</v>
      </c>
      <c r="H44" s="314"/>
      <c r="I44" s="314" t="s">
        <v>679</v>
      </c>
      <c r="J44" s="329"/>
      <c r="K44" s="314"/>
      <c r="L44" s="329"/>
      <c r="M44" s="314"/>
      <c r="N44" s="328"/>
      <c r="V44" s="310"/>
      <c r="W44" s="292"/>
      <c r="Y44" s="282" t="s">
        <v>553</v>
      </c>
    </row>
    <row r="45" spans="1:26" s="281" customFormat="1" ht="12" x14ac:dyDescent="0.2">
      <c r="A45" s="330"/>
      <c r="B45" s="299"/>
      <c r="C45" s="485" t="s">
        <v>549</v>
      </c>
      <c r="D45" s="485"/>
      <c r="E45" s="485"/>
      <c r="F45" s="314" t="s">
        <v>552</v>
      </c>
      <c r="G45" s="314" t="s">
        <v>590</v>
      </c>
      <c r="H45" s="314"/>
      <c r="I45" s="314" t="s">
        <v>589</v>
      </c>
      <c r="J45" s="329"/>
      <c r="K45" s="314"/>
      <c r="L45" s="329"/>
      <c r="M45" s="314"/>
      <c r="N45" s="328"/>
      <c r="V45" s="310"/>
      <c r="W45" s="292"/>
      <c r="Y45" s="282" t="s">
        <v>549</v>
      </c>
    </row>
    <row r="46" spans="1:26" s="281" customFormat="1" ht="12" x14ac:dyDescent="0.2">
      <c r="A46" s="330"/>
      <c r="B46" s="299"/>
      <c r="C46" s="486" t="s">
        <v>548</v>
      </c>
      <c r="D46" s="486"/>
      <c r="E46" s="486"/>
      <c r="F46" s="327"/>
      <c r="G46" s="327"/>
      <c r="H46" s="327"/>
      <c r="I46" s="327"/>
      <c r="J46" s="332">
        <v>65.540000000000006</v>
      </c>
      <c r="K46" s="327"/>
      <c r="L46" s="332">
        <v>1704.04</v>
      </c>
      <c r="M46" s="327"/>
      <c r="N46" s="331"/>
      <c r="V46" s="310"/>
      <c r="W46" s="292"/>
      <c r="Z46" s="282" t="s">
        <v>548</v>
      </c>
    </row>
    <row r="47" spans="1:26" s="281" customFormat="1" ht="12" x14ac:dyDescent="0.2">
      <c r="A47" s="330"/>
      <c r="B47" s="299"/>
      <c r="C47" s="485" t="s">
        <v>547</v>
      </c>
      <c r="D47" s="485"/>
      <c r="E47" s="485"/>
      <c r="F47" s="314"/>
      <c r="G47" s="314"/>
      <c r="H47" s="314"/>
      <c r="I47" s="314"/>
      <c r="J47" s="329"/>
      <c r="K47" s="314"/>
      <c r="L47" s="329">
        <v>401.96</v>
      </c>
      <c r="M47" s="314"/>
      <c r="N47" s="328">
        <v>7838</v>
      </c>
      <c r="V47" s="310"/>
      <c r="W47" s="292"/>
      <c r="Y47" s="282" t="s">
        <v>547</v>
      </c>
    </row>
    <row r="48" spans="1:26" s="281" customFormat="1" ht="22.5" x14ac:dyDescent="0.2">
      <c r="A48" s="330"/>
      <c r="B48" s="299" t="s">
        <v>546</v>
      </c>
      <c r="C48" s="485" t="s">
        <v>544</v>
      </c>
      <c r="D48" s="485"/>
      <c r="E48" s="485"/>
      <c r="F48" s="314" t="s">
        <v>497</v>
      </c>
      <c r="G48" s="314" t="s">
        <v>545</v>
      </c>
      <c r="H48" s="314"/>
      <c r="I48" s="314" t="s">
        <v>545</v>
      </c>
      <c r="J48" s="329"/>
      <c r="K48" s="314"/>
      <c r="L48" s="329">
        <v>414.02</v>
      </c>
      <c r="M48" s="314"/>
      <c r="N48" s="328">
        <v>8073</v>
      </c>
      <c r="V48" s="310"/>
      <c r="W48" s="292"/>
      <c r="Y48" s="282" t="s">
        <v>544</v>
      </c>
    </row>
    <row r="49" spans="1:29" s="281" customFormat="1" ht="45" x14ac:dyDescent="0.2">
      <c r="A49" s="330"/>
      <c r="B49" s="299" t="s">
        <v>543</v>
      </c>
      <c r="C49" s="485" t="s">
        <v>539</v>
      </c>
      <c r="D49" s="485"/>
      <c r="E49" s="485"/>
      <c r="F49" s="314" t="s">
        <v>497</v>
      </c>
      <c r="G49" s="314" t="s">
        <v>542</v>
      </c>
      <c r="H49" s="314" t="s">
        <v>541</v>
      </c>
      <c r="I49" s="314" t="s">
        <v>540</v>
      </c>
      <c r="J49" s="329"/>
      <c r="K49" s="314"/>
      <c r="L49" s="329">
        <v>205</v>
      </c>
      <c r="M49" s="314"/>
      <c r="N49" s="328">
        <v>3997</v>
      </c>
      <c r="V49" s="310"/>
      <c r="W49" s="292"/>
      <c r="Y49" s="282" t="s">
        <v>539</v>
      </c>
    </row>
    <row r="50" spans="1:29" s="281" customFormat="1" ht="12" x14ac:dyDescent="0.2">
      <c r="A50" s="321"/>
      <c r="B50" s="290"/>
      <c r="C50" s="487" t="s">
        <v>538</v>
      </c>
      <c r="D50" s="487"/>
      <c r="E50" s="487"/>
      <c r="F50" s="323"/>
      <c r="G50" s="323"/>
      <c r="H50" s="323"/>
      <c r="I50" s="323"/>
      <c r="J50" s="324"/>
      <c r="K50" s="323"/>
      <c r="L50" s="324">
        <v>2323.06</v>
      </c>
      <c r="M50" s="327"/>
      <c r="N50" s="322"/>
      <c r="V50" s="310"/>
      <c r="W50" s="292"/>
      <c r="AA50" s="292" t="s">
        <v>538</v>
      </c>
    </row>
    <row r="51" spans="1:29" s="281" customFormat="1" ht="33.75" x14ac:dyDescent="0.2">
      <c r="A51" s="326" t="s">
        <v>63</v>
      </c>
      <c r="B51" s="325" t="s">
        <v>678</v>
      </c>
      <c r="C51" s="487" t="s">
        <v>675</v>
      </c>
      <c r="D51" s="487"/>
      <c r="E51" s="487"/>
      <c r="F51" s="323" t="s">
        <v>677</v>
      </c>
      <c r="G51" s="323"/>
      <c r="H51" s="323"/>
      <c r="I51" s="323" t="s">
        <v>676</v>
      </c>
      <c r="J51" s="324"/>
      <c r="K51" s="323"/>
      <c r="L51" s="324"/>
      <c r="M51" s="323"/>
      <c r="N51" s="322"/>
      <c r="V51" s="310"/>
      <c r="W51" s="292" t="s">
        <v>675</v>
      </c>
      <c r="AA51" s="292"/>
    </row>
    <row r="52" spans="1:29" s="281" customFormat="1" ht="12" x14ac:dyDescent="0.2">
      <c r="A52" s="330"/>
      <c r="B52" s="299" t="s">
        <v>65</v>
      </c>
      <c r="C52" s="485" t="s">
        <v>575</v>
      </c>
      <c r="D52" s="485"/>
      <c r="E52" s="485"/>
      <c r="F52" s="314"/>
      <c r="G52" s="314"/>
      <c r="H52" s="314"/>
      <c r="I52" s="314"/>
      <c r="J52" s="329">
        <v>13.46</v>
      </c>
      <c r="K52" s="314"/>
      <c r="L52" s="329">
        <v>888.36</v>
      </c>
      <c r="M52" s="314" t="s">
        <v>573</v>
      </c>
      <c r="N52" s="328">
        <v>17323</v>
      </c>
      <c r="V52" s="310"/>
      <c r="W52" s="292"/>
      <c r="X52" s="282" t="s">
        <v>575</v>
      </c>
      <c r="AA52" s="292"/>
    </row>
    <row r="53" spans="1:29" s="281" customFormat="1" ht="12" x14ac:dyDescent="0.2">
      <c r="A53" s="330"/>
      <c r="B53" s="299" t="s">
        <v>63</v>
      </c>
      <c r="C53" s="485" t="s">
        <v>574</v>
      </c>
      <c r="D53" s="485"/>
      <c r="E53" s="485"/>
      <c r="F53" s="314"/>
      <c r="G53" s="314"/>
      <c r="H53" s="314"/>
      <c r="I53" s="314"/>
      <c r="J53" s="329">
        <v>38.31</v>
      </c>
      <c r="K53" s="314"/>
      <c r="L53" s="329">
        <v>2528.46</v>
      </c>
      <c r="M53" s="314"/>
      <c r="N53" s="328"/>
      <c r="V53" s="310"/>
      <c r="W53" s="292"/>
      <c r="X53" s="282" t="s">
        <v>574</v>
      </c>
      <c r="AA53" s="292"/>
    </row>
    <row r="54" spans="1:29" s="281" customFormat="1" ht="12" x14ac:dyDescent="0.2">
      <c r="A54" s="330"/>
      <c r="B54" s="299" t="s">
        <v>62</v>
      </c>
      <c r="C54" s="485" t="s">
        <v>572</v>
      </c>
      <c r="D54" s="485"/>
      <c r="E54" s="485"/>
      <c r="F54" s="314"/>
      <c r="G54" s="314"/>
      <c r="H54" s="314"/>
      <c r="I54" s="314"/>
      <c r="J54" s="329">
        <v>4.26</v>
      </c>
      <c r="K54" s="314"/>
      <c r="L54" s="329">
        <v>281.16000000000003</v>
      </c>
      <c r="M54" s="314" t="s">
        <v>573</v>
      </c>
      <c r="N54" s="328">
        <v>5483</v>
      </c>
      <c r="V54" s="310"/>
      <c r="W54" s="292"/>
      <c r="X54" s="282" t="s">
        <v>572</v>
      </c>
      <c r="AA54" s="292"/>
    </row>
    <row r="55" spans="1:29" s="281" customFormat="1" ht="12" x14ac:dyDescent="0.2">
      <c r="A55" s="330"/>
      <c r="B55" s="299"/>
      <c r="C55" s="485" t="s">
        <v>553</v>
      </c>
      <c r="D55" s="485"/>
      <c r="E55" s="485"/>
      <c r="F55" s="314" t="s">
        <v>552</v>
      </c>
      <c r="G55" s="314" t="s">
        <v>674</v>
      </c>
      <c r="H55" s="314"/>
      <c r="I55" s="314" t="s">
        <v>673</v>
      </c>
      <c r="J55" s="329"/>
      <c r="K55" s="314"/>
      <c r="L55" s="329"/>
      <c r="M55" s="314"/>
      <c r="N55" s="328"/>
      <c r="V55" s="310"/>
      <c r="W55" s="292"/>
      <c r="Y55" s="282" t="s">
        <v>553</v>
      </c>
      <c r="AA55" s="292"/>
    </row>
    <row r="56" spans="1:29" s="281" customFormat="1" ht="12" x14ac:dyDescent="0.2">
      <c r="A56" s="330"/>
      <c r="B56" s="299"/>
      <c r="C56" s="485" t="s">
        <v>549</v>
      </c>
      <c r="D56" s="485"/>
      <c r="E56" s="485"/>
      <c r="F56" s="314" t="s">
        <v>552</v>
      </c>
      <c r="G56" s="314" t="s">
        <v>672</v>
      </c>
      <c r="H56" s="314"/>
      <c r="I56" s="314" t="s">
        <v>671</v>
      </c>
      <c r="J56" s="329"/>
      <c r="K56" s="314"/>
      <c r="L56" s="329"/>
      <c r="M56" s="314"/>
      <c r="N56" s="328"/>
      <c r="V56" s="310"/>
      <c r="W56" s="292"/>
      <c r="Y56" s="282" t="s">
        <v>549</v>
      </c>
      <c r="AA56" s="292"/>
    </row>
    <row r="57" spans="1:29" s="281" customFormat="1" ht="12" x14ac:dyDescent="0.2">
      <c r="A57" s="330"/>
      <c r="B57" s="299"/>
      <c r="C57" s="486" t="s">
        <v>548</v>
      </c>
      <c r="D57" s="486"/>
      <c r="E57" s="486"/>
      <c r="F57" s="327"/>
      <c r="G57" s="327"/>
      <c r="H57" s="327"/>
      <c r="I57" s="327"/>
      <c r="J57" s="332">
        <v>51.77</v>
      </c>
      <c r="K57" s="327"/>
      <c r="L57" s="332">
        <v>3416.82</v>
      </c>
      <c r="M57" s="327"/>
      <c r="N57" s="331"/>
      <c r="V57" s="310"/>
      <c r="W57" s="292"/>
      <c r="Z57" s="282" t="s">
        <v>548</v>
      </c>
      <c r="AA57" s="292"/>
    </row>
    <row r="58" spans="1:29" s="281" customFormat="1" ht="12" x14ac:dyDescent="0.2">
      <c r="A58" s="330"/>
      <c r="B58" s="299"/>
      <c r="C58" s="485" t="s">
        <v>547</v>
      </c>
      <c r="D58" s="485"/>
      <c r="E58" s="485"/>
      <c r="F58" s="314"/>
      <c r="G58" s="314"/>
      <c r="H58" s="314"/>
      <c r="I58" s="314"/>
      <c r="J58" s="329"/>
      <c r="K58" s="314"/>
      <c r="L58" s="329">
        <v>1169.52</v>
      </c>
      <c r="M58" s="314"/>
      <c r="N58" s="328">
        <v>22806</v>
      </c>
      <c r="V58" s="310"/>
      <c r="W58" s="292"/>
      <c r="Y58" s="282" t="s">
        <v>547</v>
      </c>
      <c r="AA58" s="292"/>
    </row>
    <row r="59" spans="1:29" s="281" customFormat="1" ht="22.5" x14ac:dyDescent="0.2">
      <c r="A59" s="330"/>
      <c r="B59" s="299" t="s">
        <v>546</v>
      </c>
      <c r="C59" s="485" t="s">
        <v>544</v>
      </c>
      <c r="D59" s="485"/>
      <c r="E59" s="485"/>
      <c r="F59" s="314" t="s">
        <v>497</v>
      </c>
      <c r="G59" s="314" t="s">
        <v>545</v>
      </c>
      <c r="H59" s="314"/>
      <c r="I59" s="314" t="s">
        <v>545</v>
      </c>
      <c r="J59" s="329"/>
      <c r="K59" s="314"/>
      <c r="L59" s="329">
        <v>1204.6099999999999</v>
      </c>
      <c r="M59" s="314"/>
      <c r="N59" s="328">
        <v>23490</v>
      </c>
      <c r="V59" s="310"/>
      <c r="W59" s="292"/>
      <c r="Y59" s="282" t="s">
        <v>544</v>
      </c>
      <c r="AA59" s="292"/>
    </row>
    <row r="60" spans="1:29" s="281" customFormat="1" ht="45" x14ac:dyDescent="0.2">
      <c r="A60" s="330"/>
      <c r="B60" s="299" t="s">
        <v>543</v>
      </c>
      <c r="C60" s="485" t="s">
        <v>539</v>
      </c>
      <c r="D60" s="485"/>
      <c r="E60" s="485"/>
      <c r="F60" s="314" t="s">
        <v>497</v>
      </c>
      <c r="G60" s="314" t="s">
        <v>542</v>
      </c>
      <c r="H60" s="314" t="s">
        <v>541</v>
      </c>
      <c r="I60" s="314" t="s">
        <v>540</v>
      </c>
      <c r="J60" s="329"/>
      <c r="K60" s="314"/>
      <c r="L60" s="329">
        <v>596.46</v>
      </c>
      <c r="M60" s="314"/>
      <c r="N60" s="328">
        <v>11631</v>
      </c>
      <c r="V60" s="310"/>
      <c r="W60" s="292"/>
      <c r="Y60" s="282" t="s">
        <v>539</v>
      </c>
      <c r="AA60" s="292"/>
    </row>
    <row r="61" spans="1:29" s="281" customFormat="1" ht="12" x14ac:dyDescent="0.2">
      <c r="A61" s="321"/>
      <c r="B61" s="290"/>
      <c r="C61" s="487" t="s">
        <v>538</v>
      </c>
      <c r="D61" s="487"/>
      <c r="E61" s="487"/>
      <c r="F61" s="323"/>
      <c r="G61" s="323"/>
      <c r="H61" s="323"/>
      <c r="I61" s="323"/>
      <c r="J61" s="324"/>
      <c r="K61" s="323"/>
      <c r="L61" s="324">
        <v>5217.8900000000003</v>
      </c>
      <c r="M61" s="327"/>
      <c r="N61" s="322"/>
      <c r="V61" s="310"/>
      <c r="W61" s="292"/>
      <c r="AA61" s="292" t="s">
        <v>538</v>
      </c>
    </row>
    <row r="62" spans="1:29" s="281" customFormat="1" ht="1.5" customHeight="1" x14ac:dyDescent="0.2">
      <c r="A62" s="315"/>
      <c r="B62" s="290"/>
      <c r="C62" s="290"/>
      <c r="D62" s="290"/>
      <c r="E62" s="290"/>
      <c r="F62" s="315"/>
      <c r="G62" s="315"/>
      <c r="H62" s="315"/>
      <c r="I62" s="315"/>
      <c r="J62" s="291"/>
      <c r="K62" s="315"/>
      <c r="L62" s="291"/>
      <c r="M62" s="314"/>
      <c r="N62" s="291"/>
      <c r="V62" s="310"/>
      <c r="W62" s="292"/>
      <c r="AA62" s="292"/>
    </row>
    <row r="63" spans="1:29" s="281" customFormat="1" ht="12" x14ac:dyDescent="0.2">
      <c r="A63" s="304"/>
      <c r="B63" s="303"/>
      <c r="C63" s="487" t="s">
        <v>670</v>
      </c>
      <c r="D63" s="487"/>
      <c r="E63" s="487"/>
      <c r="F63" s="487"/>
      <c r="G63" s="487"/>
      <c r="H63" s="487"/>
      <c r="I63" s="487"/>
      <c r="J63" s="487"/>
      <c r="K63" s="487"/>
      <c r="L63" s="302"/>
      <c r="M63" s="313"/>
      <c r="N63" s="300"/>
      <c r="V63" s="310"/>
      <c r="W63" s="292"/>
      <c r="AA63" s="292"/>
      <c r="AB63" s="292" t="s">
        <v>670</v>
      </c>
    </row>
    <row r="64" spans="1:29" s="281" customFormat="1" ht="12" x14ac:dyDescent="0.2">
      <c r="A64" s="295"/>
      <c r="B64" s="299"/>
      <c r="C64" s="485" t="s">
        <v>529</v>
      </c>
      <c r="D64" s="485"/>
      <c r="E64" s="485"/>
      <c r="F64" s="485"/>
      <c r="G64" s="485"/>
      <c r="H64" s="485"/>
      <c r="I64" s="485"/>
      <c r="J64" s="485"/>
      <c r="K64" s="485"/>
      <c r="L64" s="298">
        <v>5120.8599999999997</v>
      </c>
      <c r="M64" s="312"/>
      <c r="N64" s="296">
        <v>53442</v>
      </c>
      <c r="V64" s="310"/>
      <c r="W64" s="292"/>
      <c r="AA64" s="292"/>
      <c r="AB64" s="292"/>
      <c r="AC64" s="282" t="s">
        <v>529</v>
      </c>
    </row>
    <row r="65" spans="1:30" s="281" customFormat="1" ht="12" x14ac:dyDescent="0.2">
      <c r="A65" s="295"/>
      <c r="B65" s="299"/>
      <c r="C65" s="485" t="s">
        <v>523</v>
      </c>
      <c r="D65" s="485"/>
      <c r="E65" s="485"/>
      <c r="F65" s="485"/>
      <c r="G65" s="485"/>
      <c r="H65" s="485"/>
      <c r="I65" s="485"/>
      <c r="J65" s="485"/>
      <c r="K65" s="485"/>
      <c r="L65" s="298"/>
      <c r="M65" s="312"/>
      <c r="N65" s="296"/>
      <c r="V65" s="310"/>
      <c r="W65" s="292"/>
      <c r="AA65" s="292"/>
      <c r="AB65" s="292"/>
      <c r="AC65" s="282" t="s">
        <v>523</v>
      </c>
    </row>
    <row r="66" spans="1:30" s="281" customFormat="1" ht="12" x14ac:dyDescent="0.2">
      <c r="A66" s="295"/>
      <c r="B66" s="299"/>
      <c r="C66" s="485" t="s">
        <v>528</v>
      </c>
      <c r="D66" s="485"/>
      <c r="E66" s="485"/>
      <c r="F66" s="485"/>
      <c r="G66" s="485"/>
      <c r="H66" s="485"/>
      <c r="I66" s="485"/>
      <c r="J66" s="485"/>
      <c r="K66" s="485"/>
      <c r="L66" s="298">
        <v>1129.9000000000001</v>
      </c>
      <c r="M66" s="312"/>
      <c r="N66" s="296">
        <v>22033</v>
      </c>
      <c r="V66" s="310"/>
      <c r="W66" s="292"/>
      <c r="AA66" s="292"/>
      <c r="AB66" s="292"/>
      <c r="AC66" s="282" t="s">
        <v>528</v>
      </c>
    </row>
    <row r="67" spans="1:30" s="281" customFormat="1" ht="12" x14ac:dyDescent="0.2">
      <c r="A67" s="295"/>
      <c r="B67" s="299"/>
      <c r="C67" s="485" t="s">
        <v>527</v>
      </c>
      <c r="D67" s="485"/>
      <c r="E67" s="485"/>
      <c r="F67" s="485"/>
      <c r="G67" s="485"/>
      <c r="H67" s="485"/>
      <c r="I67" s="485"/>
      <c r="J67" s="485"/>
      <c r="K67" s="485"/>
      <c r="L67" s="298">
        <v>3990.96</v>
      </c>
      <c r="M67" s="312"/>
      <c r="N67" s="296">
        <v>31409</v>
      </c>
      <c r="V67" s="310"/>
      <c r="W67" s="292"/>
      <c r="AA67" s="292"/>
      <c r="AB67" s="292"/>
      <c r="AC67" s="282" t="s">
        <v>527</v>
      </c>
    </row>
    <row r="68" spans="1:30" s="281" customFormat="1" ht="12" x14ac:dyDescent="0.2">
      <c r="A68" s="295"/>
      <c r="B68" s="299"/>
      <c r="C68" s="485" t="s">
        <v>526</v>
      </c>
      <c r="D68" s="485"/>
      <c r="E68" s="485"/>
      <c r="F68" s="485"/>
      <c r="G68" s="485"/>
      <c r="H68" s="485"/>
      <c r="I68" s="485"/>
      <c r="J68" s="485"/>
      <c r="K68" s="485"/>
      <c r="L68" s="298">
        <v>441.58</v>
      </c>
      <c r="M68" s="312"/>
      <c r="N68" s="296">
        <v>8611</v>
      </c>
      <c r="V68" s="310"/>
      <c r="W68" s="292"/>
      <c r="AA68" s="292"/>
      <c r="AB68" s="292"/>
      <c r="AC68" s="282" t="s">
        <v>526</v>
      </c>
    </row>
    <row r="69" spans="1:30" s="281" customFormat="1" ht="12" x14ac:dyDescent="0.2">
      <c r="A69" s="295"/>
      <c r="B69" s="299"/>
      <c r="C69" s="485" t="s">
        <v>524</v>
      </c>
      <c r="D69" s="485"/>
      <c r="E69" s="485"/>
      <c r="F69" s="485"/>
      <c r="G69" s="485"/>
      <c r="H69" s="485"/>
      <c r="I69" s="485"/>
      <c r="J69" s="485"/>
      <c r="K69" s="485"/>
      <c r="L69" s="298">
        <v>7540.95</v>
      </c>
      <c r="M69" s="312"/>
      <c r="N69" s="296">
        <v>100633</v>
      </c>
      <c r="V69" s="310"/>
      <c r="W69" s="292"/>
      <c r="AA69" s="292"/>
      <c r="AB69" s="292"/>
      <c r="AC69" s="282" t="s">
        <v>524</v>
      </c>
    </row>
    <row r="70" spans="1:30" s="281" customFormat="1" ht="12" x14ac:dyDescent="0.2">
      <c r="A70" s="295"/>
      <c r="B70" s="299"/>
      <c r="C70" s="485" t="s">
        <v>523</v>
      </c>
      <c r="D70" s="485"/>
      <c r="E70" s="485"/>
      <c r="F70" s="485"/>
      <c r="G70" s="485"/>
      <c r="H70" s="485"/>
      <c r="I70" s="485"/>
      <c r="J70" s="485"/>
      <c r="K70" s="485"/>
      <c r="L70" s="298"/>
      <c r="M70" s="312"/>
      <c r="N70" s="296"/>
      <c r="V70" s="310"/>
      <c r="W70" s="292"/>
      <c r="AA70" s="292"/>
      <c r="AB70" s="292"/>
      <c r="AC70" s="282" t="s">
        <v>523</v>
      </c>
    </row>
    <row r="71" spans="1:30" s="281" customFormat="1" ht="12" x14ac:dyDescent="0.2">
      <c r="A71" s="295"/>
      <c r="B71" s="299"/>
      <c r="C71" s="485" t="s">
        <v>522</v>
      </c>
      <c r="D71" s="485"/>
      <c r="E71" s="485"/>
      <c r="F71" s="485"/>
      <c r="G71" s="485"/>
      <c r="H71" s="485"/>
      <c r="I71" s="485"/>
      <c r="J71" s="485"/>
      <c r="K71" s="485"/>
      <c r="L71" s="298">
        <v>1129.9000000000001</v>
      </c>
      <c r="M71" s="312"/>
      <c r="N71" s="296">
        <v>22033</v>
      </c>
      <c r="V71" s="310"/>
      <c r="W71" s="292"/>
      <c r="AA71" s="292"/>
      <c r="AB71" s="292"/>
      <c r="AC71" s="282" t="s">
        <v>522</v>
      </c>
    </row>
    <row r="72" spans="1:30" s="281" customFormat="1" ht="12" x14ac:dyDescent="0.2">
      <c r="A72" s="295"/>
      <c r="B72" s="299"/>
      <c r="C72" s="485" t="s">
        <v>520</v>
      </c>
      <c r="D72" s="485"/>
      <c r="E72" s="485"/>
      <c r="F72" s="485"/>
      <c r="G72" s="485"/>
      <c r="H72" s="485"/>
      <c r="I72" s="485"/>
      <c r="J72" s="485"/>
      <c r="K72" s="485"/>
      <c r="L72" s="298">
        <v>3990.96</v>
      </c>
      <c r="M72" s="312"/>
      <c r="N72" s="296">
        <v>31409</v>
      </c>
      <c r="V72" s="310"/>
      <c r="W72" s="292"/>
      <c r="AA72" s="292"/>
      <c r="AB72" s="292"/>
      <c r="AC72" s="282" t="s">
        <v>520</v>
      </c>
    </row>
    <row r="73" spans="1:30" s="281" customFormat="1" ht="12" x14ac:dyDescent="0.2">
      <c r="A73" s="295"/>
      <c r="B73" s="299"/>
      <c r="C73" s="485" t="s">
        <v>519</v>
      </c>
      <c r="D73" s="485"/>
      <c r="E73" s="485"/>
      <c r="F73" s="485"/>
      <c r="G73" s="485"/>
      <c r="H73" s="485"/>
      <c r="I73" s="485"/>
      <c r="J73" s="485"/>
      <c r="K73" s="485"/>
      <c r="L73" s="298">
        <v>441.58</v>
      </c>
      <c r="M73" s="312"/>
      <c r="N73" s="296">
        <v>8611</v>
      </c>
      <c r="V73" s="310"/>
      <c r="W73" s="292"/>
      <c r="AA73" s="292"/>
      <c r="AB73" s="292"/>
      <c r="AC73" s="282" t="s">
        <v>519</v>
      </c>
    </row>
    <row r="74" spans="1:30" s="281" customFormat="1" ht="12" x14ac:dyDescent="0.2">
      <c r="A74" s="295"/>
      <c r="B74" s="299"/>
      <c r="C74" s="485" t="s">
        <v>515</v>
      </c>
      <c r="D74" s="485"/>
      <c r="E74" s="485"/>
      <c r="F74" s="485"/>
      <c r="G74" s="485"/>
      <c r="H74" s="485"/>
      <c r="I74" s="485"/>
      <c r="J74" s="485"/>
      <c r="K74" s="485"/>
      <c r="L74" s="298">
        <v>1618.63</v>
      </c>
      <c r="M74" s="312"/>
      <c r="N74" s="296">
        <v>31563</v>
      </c>
      <c r="V74" s="310"/>
      <c r="W74" s="292"/>
      <c r="AA74" s="292"/>
      <c r="AB74" s="292"/>
      <c r="AC74" s="282" t="s">
        <v>515</v>
      </c>
    </row>
    <row r="75" spans="1:30" s="281" customFormat="1" ht="12" x14ac:dyDescent="0.2">
      <c r="A75" s="295"/>
      <c r="B75" s="299"/>
      <c r="C75" s="485" t="s">
        <v>514</v>
      </c>
      <c r="D75" s="485"/>
      <c r="E75" s="485"/>
      <c r="F75" s="485"/>
      <c r="G75" s="485"/>
      <c r="H75" s="485"/>
      <c r="I75" s="485"/>
      <c r="J75" s="485"/>
      <c r="K75" s="485"/>
      <c r="L75" s="298">
        <v>801.46</v>
      </c>
      <c r="M75" s="312"/>
      <c r="N75" s="296">
        <v>15628</v>
      </c>
      <c r="V75" s="310"/>
      <c r="W75" s="292"/>
      <c r="AA75" s="292"/>
      <c r="AB75" s="292"/>
      <c r="AC75" s="282" t="s">
        <v>514</v>
      </c>
    </row>
    <row r="76" spans="1:30" s="281" customFormat="1" ht="12" x14ac:dyDescent="0.2">
      <c r="A76" s="295"/>
      <c r="B76" s="299"/>
      <c r="C76" s="485" t="s">
        <v>513</v>
      </c>
      <c r="D76" s="485"/>
      <c r="E76" s="485"/>
      <c r="F76" s="485"/>
      <c r="G76" s="485"/>
      <c r="H76" s="485"/>
      <c r="I76" s="485"/>
      <c r="J76" s="485"/>
      <c r="K76" s="485"/>
      <c r="L76" s="298">
        <v>1571.48</v>
      </c>
      <c r="M76" s="312"/>
      <c r="N76" s="296">
        <v>30644</v>
      </c>
      <c r="V76" s="310"/>
      <c r="W76" s="292"/>
      <c r="AA76" s="292"/>
      <c r="AB76" s="292"/>
      <c r="AC76" s="282" t="s">
        <v>513</v>
      </c>
    </row>
    <row r="77" spans="1:30" s="281" customFormat="1" ht="12" x14ac:dyDescent="0.2">
      <c r="A77" s="295"/>
      <c r="B77" s="299"/>
      <c r="C77" s="485" t="s">
        <v>512</v>
      </c>
      <c r="D77" s="485"/>
      <c r="E77" s="485"/>
      <c r="F77" s="485"/>
      <c r="G77" s="485"/>
      <c r="H77" s="485"/>
      <c r="I77" s="485"/>
      <c r="J77" s="485"/>
      <c r="K77" s="485"/>
      <c r="L77" s="298">
        <v>1618.63</v>
      </c>
      <c r="M77" s="312"/>
      <c r="N77" s="296">
        <v>31563</v>
      </c>
      <c r="V77" s="310"/>
      <c r="W77" s="292"/>
      <c r="AA77" s="292"/>
      <c r="AB77" s="292"/>
      <c r="AC77" s="282" t="s">
        <v>512</v>
      </c>
    </row>
    <row r="78" spans="1:30" s="281" customFormat="1" ht="12" x14ac:dyDescent="0.2">
      <c r="A78" s="295"/>
      <c r="B78" s="299"/>
      <c r="C78" s="485" t="s">
        <v>511</v>
      </c>
      <c r="D78" s="485"/>
      <c r="E78" s="485"/>
      <c r="F78" s="485"/>
      <c r="G78" s="485"/>
      <c r="H78" s="485"/>
      <c r="I78" s="485"/>
      <c r="J78" s="485"/>
      <c r="K78" s="485"/>
      <c r="L78" s="298">
        <v>801.46</v>
      </c>
      <c r="M78" s="312"/>
      <c r="N78" s="296">
        <v>15628</v>
      </c>
      <c r="V78" s="310"/>
      <c r="W78" s="292"/>
      <c r="AA78" s="292"/>
      <c r="AB78" s="292"/>
      <c r="AC78" s="282" t="s">
        <v>511</v>
      </c>
    </row>
    <row r="79" spans="1:30" s="281" customFormat="1" ht="12" x14ac:dyDescent="0.2">
      <c r="A79" s="295"/>
      <c r="B79" s="291"/>
      <c r="C79" s="491" t="s">
        <v>669</v>
      </c>
      <c r="D79" s="491"/>
      <c r="E79" s="491"/>
      <c r="F79" s="491"/>
      <c r="G79" s="491"/>
      <c r="H79" s="491"/>
      <c r="I79" s="491"/>
      <c r="J79" s="491"/>
      <c r="K79" s="491"/>
      <c r="L79" s="289">
        <v>7540.95</v>
      </c>
      <c r="M79" s="288"/>
      <c r="N79" s="311">
        <v>100633</v>
      </c>
      <c r="V79" s="310"/>
      <c r="W79" s="292"/>
      <c r="AA79" s="292"/>
      <c r="AB79" s="292"/>
      <c r="AD79" s="292" t="s">
        <v>669</v>
      </c>
    </row>
    <row r="80" spans="1:30" s="281" customFormat="1" ht="12" x14ac:dyDescent="0.2">
      <c r="A80" s="492" t="s">
        <v>668</v>
      </c>
      <c r="B80" s="493"/>
      <c r="C80" s="493"/>
      <c r="D80" s="493"/>
      <c r="E80" s="493"/>
      <c r="F80" s="493"/>
      <c r="G80" s="493"/>
      <c r="H80" s="493"/>
      <c r="I80" s="493"/>
      <c r="J80" s="493"/>
      <c r="K80" s="493"/>
      <c r="L80" s="493"/>
      <c r="M80" s="493"/>
      <c r="N80" s="494"/>
      <c r="V80" s="310" t="s">
        <v>668</v>
      </c>
      <c r="W80" s="292"/>
      <c r="AA80" s="292"/>
      <c r="AB80" s="292"/>
      <c r="AD80" s="292"/>
    </row>
    <row r="81" spans="1:31" s="281" customFormat="1" ht="33.75" x14ac:dyDescent="0.2">
      <c r="A81" s="326" t="s">
        <v>62</v>
      </c>
      <c r="B81" s="325" t="s">
        <v>667</v>
      </c>
      <c r="C81" s="487" t="s">
        <v>666</v>
      </c>
      <c r="D81" s="487"/>
      <c r="E81" s="487"/>
      <c r="F81" s="323" t="s">
        <v>585</v>
      </c>
      <c r="G81" s="323"/>
      <c r="H81" s="323"/>
      <c r="I81" s="323" t="s">
        <v>371</v>
      </c>
      <c r="J81" s="324"/>
      <c r="K81" s="323"/>
      <c r="L81" s="324"/>
      <c r="M81" s="323"/>
      <c r="N81" s="322"/>
      <c r="V81" s="310"/>
      <c r="W81" s="292" t="s">
        <v>666</v>
      </c>
      <c r="AA81" s="292"/>
      <c r="AB81" s="292"/>
      <c r="AD81" s="292"/>
    </row>
    <row r="82" spans="1:31" s="281" customFormat="1" ht="12" x14ac:dyDescent="0.2">
      <c r="A82" s="330"/>
      <c r="B82" s="299" t="s">
        <v>65</v>
      </c>
      <c r="C82" s="485" t="s">
        <v>575</v>
      </c>
      <c r="D82" s="485"/>
      <c r="E82" s="485"/>
      <c r="F82" s="314"/>
      <c r="G82" s="314"/>
      <c r="H82" s="314"/>
      <c r="I82" s="314"/>
      <c r="J82" s="329">
        <v>42.56</v>
      </c>
      <c r="K82" s="314"/>
      <c r="L82" s="329">
        <v>851.2</v>
      </c>
      <c r="M82" s="314" t="s">
        <v>573</v>
      </c>
      <c r="N82" s="328">
        <v>16598</v>
      </c>
      <c r="V82" s="310"/>
      <c r="W82" s="292"/>
      <c r="X82" s="282" t="s">
        <v>575</v>
      </c>
      <c r="AA82" s="292"/>
      <c r="AB82" s="292"/>
      <c r="AD82" s="292"/>
    </row>
    <row r="83" spans="1:31" s="281" customFormat="1" ht="12" x14ac:dyDescent="0.2">
      <c r="A83" s="330"/>
      <c r="B83" s="299" t="s">
        <v>63</v>
      </c>
      <c r="C83" s="485" t="s">
        <v>574</v>
      </c>
      <c r="D83" s="485"/>
      <c r="E83" s="485"/>
      <c r="F83" s="314"/>
      <c r="G83" s="314"/>
      <c r="H83" s="314"/>
      <c r="I83" s="314"/>
      <c r="J83" s="329">
        <v>110.16</v>
      </c>
      <c r="K83" s="314"/>
      <c r="L83" s="329">
        <v>2203.1999999999998</v>
      </c>
      <c r="M83" s="314"/>
      <c r="N83" s="328"/>
      <c r="V83" s="310"/>
      <c r="W83" s="292"/>
      <c r="X83" s="282" t="s">
        <v>574</v>
      </c>
      <c r="AA83" s="292"/>
      <c r="AB83" s="292"/>
      <c r="AD83" s="292"/>
    </row>
    <row r="84" spans="1:31" s="281" customFormat="1" ht="12" x14ac:dyDescent="0.2">
      <c r="A84" s="330"/>
      <c r="B84" s="299" t="s">
        <v>62</v>
      </c>
      <c r="C84" s="485" t="s">
        <v>572</v>
      </c>
      <c r="D84" s="485"/>
      <c r="E84" s="485"/>
      <c r="F84" s="314"/>
      <c r="G84" s="314"/>
      <c r="H84" s="314"/>
      <c r="I84" s="314"/>
      <c r="J84" s="329">
        <v>10.94</v>
      </c>
      <c r="K84" s="314"/>
      <c r="L84" s="329">
        <v>218.8</v>
      </c>
      <c r="M84" s="314" t="s">
        <v>573</v>
      </c>
      <c r="N84" s="328">
        <v>4267</v>
      </c>
      <c r="V84" s="310"/>
      <c r="W84" s="292"/>
      <c r="X84" s="282" t="s">
        <v>572</v>
      </c>
      <c r="AA84" s="292"/>
      <c r="AB84" s="292"/>
      <c r="AD84" s="292"/>
    </row>
    <row r="85" spans="1:31" s="281" customFormat="1" ht="12" x14ac:dyDescent="0.2">
      <c r="A85" s="330"/>
      <c r="B85" s="299" t="s">
        <v>61</v>
      </c>
      <c r="C85" s="485" t="s">
        <v>637</v>
      </c>
      <c r="D85" s="485"/>
      <c r="E85" s="485"/>
      <c r="F85" s="314"/>
      <c r="G85" s="314"/>
      <c r="H85" s="314"/>
      <c r="I85" s="314"/>
      <c r="J85" s="329">
        <v>41.15</v>
      </c>
      <c r="K85" s="314"/>
      <c r="L85" s="329">
        <v>823</v>
      </c>
      <c r="M85" s="314"/>
      <c r="N85" s="328"/>
      <c r="V85" s="310"/>
      <c r="W85" s="292"/>
      <c r="X85" s="282" t="s">
        <v>637</v>
      </c>
      <c r="AA85" s="292"/>
      <c r="AB85" s="292"/>
      <c r="AD85" s="292"/>
    </row>
    <row r="86" spans="1:31" s="281" customFormat="1" ht="22.5" x14ac:dyDescent="0.2">
      <c r="A86" s="336"/>
      <c r="B86" s="335" t="s">
        <v>571</v>
      </c>
      <c r="C86" s="490" t="s">
        <v>570</v>
      </c>
      <c r="D86" s="490"/>
      <c r="E86" s="490"/>
      <c r="F86" s="334" t="s">
        <v>558</v>
      </c>
      <c r="G86" s="334" t="s">
        <v>557</v>
      </c>
      <c r="H86" s="334"/>
      <c r="I86" s="334" t="s">
        <v>557</v>
      </c>
      <c r="J86" s="299"/>
      <c r="K86" s="314"/>
      <c r="L86" s="329"/>
      <c r="M86" s="314"/>
      <c r="N86" s="333"/>
      <c r="V86" s="310"/>
      <c r="W86" s="292"/>
      <c r="AA86" s="292"/>
      <c r="AB86" s="292"/>
      <c r="AD86" s="292"/>
      <c r="AE86" s="309" t="s">
        <v>570</v>
      </c>
    </row>
    <row r="87" spans="1:31" s="281" customFormat="1" ht="12" x14ac:dyDescent="0.2">
      <c r="A87" s="336"/>
      <c r="B87" s="335" t="s">
        <v>659</v>
      </c>
      <c r="C87" s="490" t="s">
        <v>658</v>
      </c>
      <c r="D87" s="490"/>
      <c r="E87" s="490"/>
      <c r="F87" s="334" t="s">
        <v>558</v>
      </c>
      <c r="G87" s="334" t="s">
        <v>557</v>
      </c>
      <c r="H87" s="334"/>
      <c r="I87" s="334" t="s">
        <v>557</v>
      </c>
      <c r="J87" s="299"/>
      <c r="K87" s="314"/>
      <c r="L87" s="329"/>
      <c r="M87" s="314"/>
      <c r="N87" s="333"/>
      <c r="V87" s="310"/>
      <c r="W87" s="292"/>
      <c r="AA87" s="292"/>
      <c r="AB87" s="292"/>
      <c r="AD87" s="292"/>
      <c r="AE87" s="309" t="s">
        <v>658</v>
      </c>
    </row>
    <row r="88" spans="1:31" s="281" customFormat="1" ht="12" x14ac:dyDescent="0.2">
      <c r="A88" s="336"/>
      <c r="B88" s="335" t="s">
        <v>569</v>
      </c>
      <c r="C88" s="490" t="s">
        <v>567</v>
      </c>
      <c r="D88" s="490"/>
      <c r="E88" s="490"/>
      <c r="F88" s="334" t="s">
        <v>568</v>
      </c>
      <c r="G88" s="334" t="s">
        <v>557</v>
      </c>
      <c r="H88" s="334"/>
      <c r="I88" s="334" t="s">
        <v>557</v>
      </c>
      <c r="J88" s="299"/>
      <c r="K88" s="314"/>
      <c r="L88" s="329"/>
      <c r="M88" s="314"/>
      <c r="N88" s="333"/>
      <c r="V88" s="310"/>
      <c r="W88" s="292"/>
      <c r="AA88" s="292"/>
      <c r="AB88" s="292"/>
      <c r="AD88" s="292"/>
      <c r="AE88" s="309" t="s">
        <v>567</v>
      </c>
    </row>
    <row r="89" spans="1:31" s="281" customFormat="1" ht="12" x14ac:dyDescent="0.2">
      <c r="A89" s="336"/>
      <c r="B89" s="335" t="s">
        <v>657</v>
      </c>
      <c r="C89" s="490" t="s">
        <v>656</v>
      </c>
      <c r="D89" s="490"/>
      <c r="E89" s="490"/>
      <c r="F89" s="334" t="s">
        <v>568</v>
      </c>
      <c r="G89" s="334" t="s">
        <v>557</v>
      </c>
      <c r="H89" s="334"/>
      <c r="I89" s="334" t="s">
        <v>557</v>
      </c>
      <c r="J89" s="299"/>
      <c r="K89" s="314"/>
      <c r="L89" s="329"/>
      <c r="M89" s="314"/>
      <c r="N89" s="333"/>
      <c r="V89" s="310"/>
      <c r="W89" s="292"/>
      <c r="AA89" s="292"/>
      <c r="AB89" s="292"/>
      <c r="AD89" s="292"/>
      <c r="AE89" s="309" t="s">
        <v>656</v>
      </c>
    </row>
    <row r="90" spans="1:31" s="281" customFormat="1" ht="12" x14ac:dyDescent="0.2">
      <c r="A90" s="336"/>
      <c r="B90" s="335" t="s">
        <v>655</v>
      </c>
      <c r="C90" s="490" t="s">
        <v>652</v>
      </c>
      <c r="D90" s="490"/>
      <c r="E90" s="490"/>
      <c r="F90" s="334" t="s">
        <v>568</v>
      </c>
      <c r="G90" s="334" t="s">
        <v>654</v>
      </c>
      <c r="H90" s="334"/>
      <c r="I90" s="334" t="s">
        <v>63</v>
      </c>
      <c r="J90" s="299"/>
      <c r="K90" s="314"/>
      <c r="L90" s="329"/>
      <c r="M90" s="314"/>
      <c r="N90" s="333"/>
      <c r="V90" s="310"/>
      <c r="W90" s="292"/>
      <c r="AA90" s="292"/>
      <c r="AB90" s="292"/>
      <c r="AD90" s="292"/>
      <c r="AE90" s="309" t="s">
        <v>652</v>
      </c>
    </row>
    <row r="91" spans="1:31" s="281" customFormat="1" ht="12" x14ac:dyDescent="0.2">
      <c r="A91" s="336"/>
      <c r="B91" s="335" t="s">
        <v>564</v>
      </c>
      <c r="C91" s="490" t="s">
        <v>562</v>
      </c>
      <c r="D91" s="490"/>
      <c r="E91" s="490"/>
      <c r="F91" s="334" t="s">
        <v>563</v>
      </c>
      <c r="G91" s="334" t="s">
        <v>557</v>
      </c>
      <c r="H91" s="334"/>
      <c r="I91" s="334" t="s">
        <v>557</v>
      </c>
      <c r="J91" s="299"/>
      <c r="K91" s="314"/>
      <c r="L91" s="329"/>
      <c r="M91" s="314"/>
      <c r="N91" s="333"/>
      <c r="V91" s="310"/>
      <c r="W91" s="292"/>
      <c r="AA91" s="292"/>
      <c r="AB91" s="292"/>
      <c r="AD91" s="292"/>
      <c r="AE91" s="309" t="s">
        <v>562</v>
      </c>
    </row>
    <row r="92" spans="1:31" s="281" customFormat="1" ht="12" x14ac:dyDescent="0.2">
      <c r="A92" s="336"/>
      <c r="B92" s="335" t="s">
        <v>561</v>
      </c>
      <c r="C92" s="490" t="s">
        <v>560</v>
      </c>
      <c r="D92" s="490"/>
      <c r="E92" s="490"/>
      <c r="F92" s="334" t="s">
        <v>558</v>
      </c>
      <c r="G92" s="334" t="s">
        <v>557</v>
      </c>
      <c r="H92" s="334"/>
      <c r="I92" s="334" t="s">
        <v>557</v>
      </c>
      <c r="J92" s="299"/>
      <c r="K92" s="314"/>
      <c r="L92" s="329"/>
      <c r="M92" s="314"/>
      <c r="N92" s="333"/>
      <c r="V92" s="310"/>
      <c r="W92" s="292"/>
      <c r="AA92" s="292"/>
      <c r="AB92" s="292"/>
      <c r="AD92" s="292"/>
      <c r="AE92" s="309" t="s">
        <v>560</v>
      </c>
    </row>
    <row r="93" spans="1:31" s="281" customFormat="1" ht="22.5" x14ac:dyDescent="0.2">
      <c r="A93" s="336"/>
      <c r="B93" s="335" t="s">
        <v>649</v>
      </c>
      <c r="C93" s="490" t="s">
        <v>648</v>
      </c>
      <c r="D93" s="490"/>
      <c r="E93" s="490"/>
      <c r="F93" s="334" t="s">
        <v>568</v>
      </c>
      <c r="G93" s="334" t="s">
        <v>557</v>
      </c>
      <c r="H93" s="334"/>
      <c r="I93" s="334" t="s">
        <v>557</v>
      </c>
      <c r="J93" s="299"/>
      <c r="K93" s="314"/>
      <c r="L93" s="329"/>
      <c r="M93" s="314"/>
      <c r="N93" s="333"/>
      <c r="V93" s="310"/>
      <c r="W93" s="292"/>
      <c r="AA93" s="292"/>
      <c r="AB93" s="292"/>
      <c r="AD93" s="292"/>
      <c r="AE93" s="309" t="s">
        <v>648</v>
      </c>
    </row>
    <row r="94" spans="1:31" s="281" customFormat="1" ht="12" x14ac:dyDescent="0.2">
      <c r="A94" s="330"/>
      <c r="B94" s="299"/>
      <c r="C94" s="485" t="s">
        <v>553</v>
      </c>
      <c r="D94" s="485"/>
      <c r="E94" s="485"/>
      <c r="F94" s="314" t="s">
        <v>552</v>
      </c>
      <c r="G94" s="314" t="s">
        <v>665</v>
      </c>
      <c r="H94" s="314"/>
      <c r="I94" s="314" t="s">
        <v>664</v>
      </c>
      <c r="J94" s="329"/>
      <c r="K94" s="314"/>
      <c r="L94" s="329"/>
      <c r="M94" s="314"/>
      <c r="N94" s="328"/>
      <c r="V94" s="310"/>
      <c r="W94" s="292"/>
      <c r="Y94" s="282" t="s">
        <v>553</v>
      </c>
      <c r="AA94" s="292"/>
      <c r="AB94" s="292"/>
      <c r="AD94" s="292"/>
      <c r="AE94" s="309"/>
    </row>
    <row r="95" spans="1:31" s="281" customFormat="1" ht="12" x14ac:dyDescent="0.2">
      <c r="A95" s="330"/>
      <c r="B95" s="299"/>
      <c r="C95" s="485" t="s">
        <v>549</v>
      </c>
      <c r="D95" s="485"/>
      <c r="E95" s="485"/>
      <c r="F95" s="314" t="s">
        <v>552</v>
      </c>
      <c r="G95" s="314" t="s">
        <v>663</v>
      </c>
      <c r="H95" s="314"/>
      <c r="I95" s="314" t="s">
        <v>662</v>
      </c>
      <c r="J95" s="329"/>
      <c r="K95" s="314"/>
      <c r="L95" s="329"/>
      <c r="M95" s="314"/>
      <c r="N95" s="328"/>
      <c r="V95" s="310"/>
      <c r="W95" s="292"/>
      <c r="Y95" s="282" t="s">
        <v>549</v>
      </c>
      <c r="AA95" s="292"/>
      <c r="AB95" s="292"/>
      <c r="AD95" s="292"/>
      <c r="AE95" s="309"/>
    </row>
    <row r="96" spans="1:31" s="281" customFormat="1" ht="12" x14ac:dyDescent="0.2">
      <c r="A96" s="330"/>
      <c r="B96" s="299"/>
      <c r="C96" s="486" t="s">
        <v>548</v>
      </c>
      <c r="D96" s="486"/>
      <c r="E96" s="486"/>
      <c r="F96" s="327"/>
      <c r="G96" s="327"/>
      <c r="H96" s="327"/>
      <c r="I96" s="327"/>
      <c r="J96" s="332">
        <v>193.87</v>
      </c>
      <c r="K96" s="327"/>
      <c r="L96" s="332">
        <v>3877.4</v>
      </c>
      <c r="M96" s="327"/>
      <c r="N96" s="331"/>
      <c r="V96" s="310"/>
      <c r="W96" s="292"/>
      <c r="Z96" s="282" t="s">
        <v>548</v>
      </c>
      <c r="AA96" s="292"/>
      <c r="AB96" s="292"/>
      <c r="AD96" s="292"/>
      <c r="AE96" s="309"/>
    </row>
    <row r="97" spans="1:31" s="281" customFormat="1" ht="12" x14ac:dyDescent="0.2">
      <c r="A97" s="330"/>
      <c r="B97" s="299"/>
      <c r="C97" s="485" t="s">
        <v>547</v>
      </c>
      <c r="D97" s="485"/>
      <c r="E97" s="485"/>
      <c r="F97" s="314"/>
      <c r="G97" s="314"/>
      <c r="H97" s="314"/>
      <c r="I97" s="314"/>
      <c r="J97" s="329"/>
      <c r="K97" s="314"/>
      <c r="L97" s="329">
        <v>1070</v>
      </c>
      <c r="M97" s="314"/>
      <c r="N97" s="328">
        <v>20865</v>
      </c>
      <c r="V97" s="310"/>
      <c r="W97" s="292"/>
      <c r="Y97" s="282" t="s">
        <v>547</v>
      </c>
      <c r="AA97" s="292"/>
      <c r="AB97" s="292"/>
      <c r="AD97" s="292"/>
      <c r="AE97" s="309"/>
    </row>
    <row r="98" spans="1:31" s="281" customFormat="1" ht="22.5" x14ac:dyDescent="0.2">
      <c r="A98" s="330"/>
      <c r="B98" s="299" t="s">
        <v>546</v>
      </c>
      <c r="C98" s="485" t="s">
        <v>544</v>
      </c>
      <c r="D98" s="485"/>
      <c r="E98" s="485"/>
      <c r="F98" s="314" t="s">
        <v>497</v>
      </c>
      <c r="G98" s="314" t="s">
        <v>545</v>
      </c>
      <c r="H98" s="314"/>
      <c r="I98" s="314" t="s">
        <v>545</v>
      </c>
      <c r="J98" s="329"/>
      <c r="K98" s="314"/>
      <c r="L98" s="329">
        <v>1102.0999999999999</v>
      </c>
      <c r="M98" s="314"/>
      <c r="N98" s="328">
        <v>21491</v>
      </c>
      <c r="V98" s="310"/>
      <c r="W98" s="292"/>
      <c r="Y98" s="282" t="s">
        <v>544</v>
      </c>
      <c r="AA98" s="292"/>
      <c r="AB98" s="292"/>
      <c r="AD98" s="292"/>
      <c r="AE98" s="309"/>
    </row>
    <row r="99" spans="1:31" s="281" customFormat="1" ht="45" x14ac:dyDescent="0.2">
      <c r="A99" s="330"/>
      <c r="B99" s="299" t="s">
        <v>543</v>
      </c>
      <c r="C99" s="485" t="s">
        <v>539</v>
      </c>
      <c r="D99" s="485"/>
      <c r="E99" s="485"/>
      <c r="F99" s="314" t="s">
        <v>497</v>
      </c>
      <c r="G99" s="314" t="s">
        <v>542</v>
      </c>
      <c r="H99" s="314" t="s">
        <v>541</v>
      </c>
      <c r="I99" s="314" t="s">
        <v>540</v>
      </c>
      <c r="J99" s="329"/>
      <c r="K99" s="314"/>
      <c r="L99" s="329">
        <v>545.70000000000005</v>
      </c>
      <c r="M99" s="314"/>
      <c r="N99" s="328">
        <v>10641</v>
      </c>
      <c r="V99" s="310"/>
      <c r="W99" s="292"/>
      <c r="Y99" s="282" t="s">
        <v>539</v>
      </c>
      <c r="AA99" s="292"/>
      <c r="AB99" s="292"/>
      <c r="AD99" s="292"/>
      <c r="AE99" s="309"/>
    </row>
    <row r="100" spans="1:31" s="281" customFormat="1" ht="12" x14ac:dyDescent="0.2">
      <c r="A100" s="321"/>
      <c r="B100" s="290"/>
      <c r="C100" s="487" t="s">
        <v>538</v>
      </c>
      <c r="D100" s="487"/>
      <c r="E100" s="487"/>
      <c r="F100" s="323"/>
      <c r="G100" s="323"/>
      <c r="H100" s="323"/>
      <c r="I100" s="323"/>
      <c r="J100" s="324"/>
      <c r="K100" s="323"/>
      <c r="L100" s="324">
        <v>5525.2</v>
      </c>
      <c r="M100" s="327"/>
      <c r="N100" s="322"/>
      <c r="V100" s="310"/>
      <c r="W100" s="292"/>
      <c r="AA100" s="292" t="s">
        <v>538</v>
      </c>
      <c r="AB100" s="292"/>
      <c r="AD100" s="292"/>
      <c r="AE100" s="309"/>
    </row>
    <row r="101" spans="1:31" s="281" customFormat="1" ht="45" x14ac:dyDescent="0.2">
      <c r="A101" s="326" t="s">
        <v>61</v>
      </c>
      <c r="B101" s="325" t="s">
        <v>661</v>
      </c>
      <c r="C101" s="487" t="s">
        <v>660</v>
      </c>
      <c r="D101" s="487"/>
      <c r="E101" s="487"/>
      <c r="F101" s="323" t="s">
        <v>585</v>
      </c>
      <c r="G101" s="323"/>
      <c r="H101" s="323"/>
      <c r="I101" s="323" t="s">
        <v>58</v>
      </c>
      <c r="J101" s="324"/>
      <c r="K101" s="323"/>
      <c r="L101" s="324"/>
      <c r="M101" s="323"/>
      <c r="N101" s="322"/>
      <c r="V101" s="310"/>
      <c r="W101" s="292" t="s">
        <v>660</v>
      </c>
      <c r="AA101" s="292"/>
      <c r="AB101" s="292"/>
      <c r="AD101" s="292"/>
      <c r="AE101" s="309"/>
    </row>
    <row r="102" spans="1:31" s="281" customFormat="1" ht="12" x14ac:dyDescent="0.2">
      <c r="A102" s="330"/>
      <c r="B102" s="299" t="s">
        <v>65</v>
      </c>
      <c r="C102" s="485" t="s">
        <v>575</v>
      </c>
      <c r="D102" s="485"/>
      <c r="E102" s="485"/>
      <c r="F102" s="314"/>
      <c r="G102" s="314"/>
      <c r="H102" s="314"/>
      <c r="I102" s="314"/>
      <c r="J102" s="329">
        <v>88.48</v>
      </c>
      <c r="K102" s="314"/>
      <c r="L102" s="329">
        <v>530.88</v>
      </c>
      <c r="M102" s="314" t="s">
        <v>573</v>
      </c>
      <c r="N102" s="328">
        <v>10352</v>
      </c>
      <c r="V102" s="310"/>
      <c r="W102" s="292"/>
      <c r="X102" s="282" t="s">
        <v>575</v>
      </c>
      <c r="AA102" s="292"/>
      <c r="AB102" s="292"/>
      <c r="AD102" s="292"/>
      <c r="AE102" s="309"/>
    </row>
    <row r="103" spans="1:31" s="281" customFormat="1" ht="12" x14ac:dyDescent="0.2">
      <c r="A103" s="330"/>
      <c r="B103" s="299" t="s">
        <v>63</v>
      </c>
      <c r="C103" s="485" t="s">
        <v>574</v>
      </c>
      <c r="D103" s="485"/>
      <c r="E103" s="485"/>
      <c r="F103" s="314"/>
      <c r="G103" s="314"/>
      <c r="H103" s="314"/>
      <c r="I103" s="314"/>
      <c r="J103" s="329">
        <v>258.04000000000002</v>
      </c>
      <c r="K103" s="314"/>
      <c r="L103" s="329">
        <v>1548.24</v>
      </c>
      <c r="M103" s="314"/>
      <c r="N103" s="328"/>
      <c r="V103" s="310"/>
      <c r="W103" s="292"/>
      <c r="X103" s="282" t="s">
        <v>574</v>
      </c>
      <c r="AA103" s="292"/>
      <c r="AB103" s="292"/>
      <c r="AD103" s="292"/>
      <c r="AE103" s="309"/>
    </row>
    <row r="104" spans="1:31" s="281" customFormat="1" ht="12" x14ac:dyDescent="0.2">
      <c r="A104" s="330"/>
      <c r="B104" s="299" t="s">
        <v>62</v>
      </c>
      <c r="C104" s="485" t="s">
        <v>572</v>
      </c>
      <c r="D104" s="485"/>
      <c r="E104" s="485"/>
      <c r="F104" s="314"/>
      <c r="G104" s="314"/>
      <c r="H104" s="314"/>
      <c r="I104" s="314"/>
      <c r="J104" s="329">
        <v>26.08</v>
      </c>
      <c r="K104" s="314"/>
      <c r="L104" s="329">
        <v>156.47999999999999</v>
      </c>
      <c r="M104" s="314" t="s">
        <v>573</v>
      </c>
      <c r="N104" s="328">
        <v>3051</v>
      </c>
      <c r="V104" s="310"/>
      <c r="W104" s="292"/>
      <c r="X104" s="282" t="s">
        <v>572</v>
      </c>
      <c r="AA104" s="292"/>
      <c r="AB104" s="292"/>
      <c r="AD104" s="292"/>
      <c r="AE104" s="309"/>
    </row>
    <row r="105" spans="1:31" s="281" customFormat="1" ht="12" x14ac:dyDescent="0.2">
      <c r="A105" s="330"/>
      <c r="B105" s="299" t="s">
        <v>61</v>
      </c>
      <c r="C105" s="485" t="s">
        <v>637</v>
      </c>
      <c r="D105" s="485"/>
      <c r="E105" s="485"/>
      <c r="F105" s="314"/>
      <c r="G105" s="314"/>
      <c r="H105" s="314"/>
      <c r="I105" s="314"/>
      <c r="J105" s="329">
        <v>41.15</v>
      </c>
      <c r="K105" s="314"/>
      <c r="L105" s="329">
        <v>246.9</v>
      </c>
      <c r="M105" s="314"/>
      <c r="N105" s="328"/>
      <c r="V105" s="310"/>
      <c r="W105" s="292"/>
      <c r="X105" s="282" t="s">
        <v>637</v>
      </c>
      <c r="AA105" s="292"/>
      <c r="AB105" s="292"/>
      <c r="AD105" s="292"/>
      <c r="AE105" s="309"/>
    </row>
    <row r="106" spans="1:31" s="281" customFormat="1" ht="22.5" x14ac:dyDescent="0.2">
      <c r="A106" s="336"/>
      <c r="B106" s="335" t="s">
        <v>571</v>
      </c>
      <c r="C106" s="490" t="s">
        <v>570</v>
      </c>
      <c r="D106" s="490"/>
      <c r="E106" s="490"/>
      <c r="F106" s="334" t="s">
        <v>558</v>
      </c>
      <c r="G106" s="334" t="s">
        <v>557</v>
      </c>
      <c r="H106" s="334"/>
      <c r="I106" s="334" t="s">
        <v>557</v>
      </c>
      <c r="J106" s="299"/>
      <c r="K106" s="314"/>
      <c r="L106" s="329"/>
      <c r="M106" s="314"/>
      <c r="N106" s="333"/>
      <c r="V106" s="310"/>
      <c r="W106" s="292"/>
      <c r="AA106" s="292"/>
      <c r="AB106" s="292"/>
      <c r="AD106" s="292"/>
      <c r="AE106" s="309" t="s">
        <v>570</v>
      </c>
    </row>
    <row r="107" spans="1:31" s="281" customFormat="1" ht="12" x14ac:dyDescent="0.2">
      <c r="A107" s="336"/>
      <c r="B107" s="335" t="s">
        <v>659</v>
      </c>
      <c r="C107" s="490" t="s">
        <v>658</v>
      </c>
      <c r="D107" s="490"/>
      <c r="E107" s="490"/>
      <c r="F107" s="334" t="s">
        <v>558</v>
      </c>
      <c r="G107" s="334" t="s">
        <v>557</v>
      </c>
      <c r="H107" s="334"/>
      <c r="I107" s="334" t="s">
        <v>557</v>
      </c>
      <c r="J107" s="299"/>
      <c r="K107" s="314"/>
      <c r="L107" s="329"/>
      <c r="M107" s="314"/>
      <c r="N107" s="333"/>
      <c r="V107" s="310"/>
      <c r="W107" s="292"/>
      <c r="AA107" s="292"/>
      <c r="AB107" s="292"/>
      <c r="AD107" s="292"/>
      <c r="AE107" s="309" t="s">
        <v>658</v>
      </c>
    </row>
    <row r="108" spans="1:31" s="281" customFormat="1" ht="12" x14ac:dyDescent="0.2">
      <c r="A108" s="336"/>
      <c r="B108" s="335" t="s">
        <v>569</v>
      </c>
      <c r="C108" s="490" t="s">
        <v>567</v>
      </c>
      <c r="D108" s="490"/>
      <c r="E108" s="490"/>
      <c r="F108" s="334" t="s">
        <v>568</v>
      </c>
      <c r="G108" s="334" t="s">
        <v>557</v>
      </c>
      <c r="H108" s="334"/>
      <c r="I108" s="334" t="s">
        <v>557</v>
      </c>
      <c r="J108" s="299"/>
      <c r="K108" s="314"/>
      <c r="L108" s="329"/>
      <c r="M108" s="314"/>
      <c r="N108" s="333"/>
      <c r="V108" s="310"/>
      <c r="W108" s="292"/>
      <c r="AA108" s="292"/>
      <c r="AB108" s="292"/>
      <c r="AD108" s="292"/>
      <c r="AE108" s="309" t="s">
        <v>567</v>
      </c>
    </row>
    <row r="109" spans="1:31" s="281" customFormat="1" ht="12" x14ac:dyDescent="0.2">
      <c r="A109" s="336"/>
      <c r="B109" s="335" t="s">
        <v>657</v>
      </c>
      <c r="C109" s="490" t="s">
        <v>656</v>
      </c>
      <c r="D109" s="490"/>
      <c r="E109" s="490"/>
      <c r="F109" s="334" t="s">
        <v>568</v>
      </c>
      <c r="G109" s="334" t="s">
        <v>557</v>
      </c>
      <c r="H109" s="334"/>
      <c r="I109" s="334" t="s">
        <v>557</v>
      </c>
      <c r="J109" s="299"/>
      <c r="K109" s="314"/>
      <c r="L109" s="329"/>
      <c r="M109" s="314"/>
      <c r="N109" s="333"/>
      <c r="V109" s="310"/>
      <c r="W109" s="292"/>
      <c r="AA109" s="292"/>
      <c r="AB109" s="292"/>
      <c r="AD109" s="292"/>
      <c r="AE109" s="309" t="s">
        <v>656</v>
      </c>
    </row>
    <row r="110" spans="1:31" s="281" customFormat="1" ht="12" x14ac:dyDescent="0.2">
      <c r="A110" s="336"/>
      <c r="B110" s="335" t="s">
        <v>655</v>
      </c>
      <c r="C110" s="490" t="s">
        <v>652</v>
      </c>
      <c r="D110" s="490"/>
      <c r="E110" s="490"/>
      <c r="F110" s="334" t="s">
        <v>568</v>
      </c>
      <c r="G110" s="334" t="s">
        <v>654</v>
      </c>
      <c r="H110" s="334"/>
      <c r="I110" s="334" t="s">
        <v>653</v>
      </c>
      <c r="J110" s="299"/>
      <c r="K110" s="314"/>
      <c r="L110" s="329"/>
      <c r="M110" s="314"/>
      <c r="N110" s="333"/>
      <c r="V110" s="310"/>
      <c r="W110" s="292"/>
      <c r="AA110" s="292"/>
      <c r="AB110" s="292"/>
      <c r="AD110" s="292"/>
      <c r="AE110" s="309" t="s">
        <v>652</v>
      </c>
    </row>
    <row r="111" spans="1:31" s="281" customFormat="1" ht="12" x14ac:dyDescent="0.2">
      <c r="A111" s="336"/>
      <c r="B111" s="335" t="s">
        <v>651</v>
      </c>
      <c r="C111" s="490" t="s">
        <v>650</v>
      </c>
      <c r="D111" s="490"/>
      <c r="E111" s="490"/>
      <c r="F111" s="334" t="s">
        <v>563</v>
      </c>
      <c r="G111" s="334" t="s">
        <v>557</v>
      </c>
      <c r="H111" s="334"/>
      <c r="I111" s="334" t="s">
        <v>557</v>
      </c>
      <c r="J111" s="299"/>
      <c r="K111" s="314"/>
      <c r="L111" s="329"/>
      <c r="M111" s="314"/>
      <c r="N111" s="333"/>
      <c r="V111" s="310"/>
      <c r="W111" s="292"/>
      <c r="AA111" s="292"/>
      <c r="AB111" s="292"/>
      <c r="AD111" s="292"/>
      <c r="AE111" s="309" t="s">
        <v>650</v>
      </c>
    </row>
    <row r="112" spans="1:31" s="281" customFormat="1" ht="12" x14ac:dyDescent="0.2">
      <c r="A112" s="336"/>
      <c r="B112" s="335" t="s">
        <v>564</v>
      </c>
      <c r="C112" s="490" t="s">
        <v>562</v>
      </c>
      <c r="D112" s="490"/>
      <c r="E112" s="490"/>
      <c r="F112" s="334" t="s">
        <v>563</v>
      </c>
      <c r="G112" s="334" t="s">
        <v>557</v>
      </c>
      <c r="H112" s="334"/>
      <c r="I112" s="334" t="s">
        <v>557</v>
      </c>
      <c r="J112" s="299"/>
      <c r="K112" s="314"/>
      <c r="L112" s="329"/>
      <c r="M112" s="314"/>
      <c r="N112" s="333"/>
      <c r="V112" s="310"/>
      <c r="W112" s="292"/>
      <c r="AA112" s="292"/>
      <c r="AB112" s="292"/>
      <c r="AD112" s="292"/>
      <c r="AE112" s="309" t="s">
        <v>562</v>
      </c>
    </row>
    <row r="113" spans="1:31" s="281" customFormat="1" ht="12" x14ac:dyDescent="0.2">
      <c r="A113" s="336"/>
      <c r="B113" s="335" t="s">
        <v>561</v>
      </c>
      <c r="C113" s="490" t="s">
        <v>560</v>
      </c>
      <c r="D113" s="490"/>
      <c r="E113" s="490"/>
      <c r="F113" s="334" t="s">
        <v>558</v>
      </c>
      <c r="G113" s="334" t="s">
        <v>557</v>
      </c>
      <c r="H113" s="334"/>
      <c r="I113" s="334" t="s">
        <v>557</v>
      </c>
      <c r="J113" s="299"/>
      <c r="K113" s="314"/>
      <c r="L113" s="329"/>
      <c r="M113" s="314"/>
      <c r="N113" s="333"/>
      <c r="V113" s="310"/>
      <c r="W113" s="292"/>
      <c r="AA113" s="292"/>
      <c r="AB113" s="292"/>
      <c r="AD113" s="292"/>
      <c r="AE113" s="309" t="s">
        <v>560</v>
      </c>
    </row>
    <row r="114" spans="1:31" s="281" customFormat="1" ht="22.5" x14ac:dyDescent="0.2">
      <c r="A114" s="336"/>
      <c r="B114" s="335" t="s">
        <v>649</v>
      </c>
      <c r="C114" s="490" t="s">
        <v>648</v>
      </c>
      <c r="D114" s="490"/>
      <c r="E114" s="490"/>
      <c r="F114" s="334" t="s">
        <v>568</v>
      </c>
      <c r="G114" s="334" t="s">
        <v>557</v>
      </c>
      <c r="H114" s="334"/>
      <c r="I114" s="334" t="s">
        <v>557</v>
      </c>
      <c r="J114" s="299"/>
      <c r="K114" s="314"/>
      <c r="L114" s="329"/>
      <c r="M114" s="314"/>
      <c r="N114" s="333"/>
      <c r="V114" s="310"/>
      <c r="W114" s="292"/>
      <c r="AA114" s="292"/>
      <c r="AB114" s="292"/>
      <c r="AD114" s="292"/>
      <c r="AE114" s="309" t="s">
        <v>648</v>
      </c>
    </row>
    <row r="115" spans="1:31" s="281" customFormat="1" ht="12" x14ac:dyDescent="0.2">
      <c r="A115" s="330"/>
      <c r="B115" s="299"/>
      <c r="C115" s="485" t="s">
        <v>553</v>
      </c>
      <c r="D115" s="485"/>
      <c r="E115" s="485"/>
      <c r="F115" s="314" t="s">
        <v>552</v>
      </c>
      <c r="G115" s="314" t="s">
        <v>647</v>
      </c>
      <c r="H115" s="314"/>
      <c r="I115" s="314" t="s">
        <v>646</v>
      </c>
      <c r="J115" s="329"/>
      <c r="K115" s="314"/>
      <c r="L115" s="329"/>
      <c r="M115" s="314"/>
      <c r="N115" s="328"/>
      <c r="V115" s="310"/>
      <c r="W115" s="292"/>
      <c r="Y115" s="282" t="s">
        <v>553</v>
      </c>
      <c r="AA115" s="292"/>
      <c r="AB115" s="292"/>
      <c r="AD115" s="292"/>
      <c r="AE115" s="309"/>
    </row>
    <row r="116" spans="1:31" s="281" customFormat="1" ht="12" x14ac:dyDescent="0.2">
      <c r="A116" s="330"/>
      <c r="B116" s="299"/>
      <c r="C116" s="485" t="s">
        <v>549</v>
      </c>
      <c r="D116" s="485"/>
      <c r="E116" s="485"/>
      <c r="F116" s="314" t="s">
        <v>552</v>
      </c>
      <c r="G116" s="314" t="s">
        <v>645</v>
      </c>
      <c r="H116" s="314"/>
      <c r="I116" s="314" t="s">
        <v>644</v>
      </c>
      <c r="J116" s="329"/>
      <c r="K116" s="314"/>
      <c r="L116" s="329"/>
      <c r="M116" s="314"/>
      <c r="N116" s="328"/>
      <c r="V116" s="310"/>
      <c r="W116" s="292"/>
      <c r="Y116" s="282" t="s">
        <v>549</v>
      </c>
      <c r="AA116" s="292"/>
      <c r="AB116" s="292"/>
      <c r="AD116" s="292"/>
      <c r="AE116" s="309"/>
    </row>
    <row r="117" spans="1:31" s="281" customFormat="1" ht="12" x14ac:dyDescent="0.2">
      <c r="A117" s="330"/>
      <c r="B117" s="299"/>
      <c r="C117" s="486" t="s">
        <v>548</v>
      </c>
      <c r="D117" s="486"/>
      <c r="E117" s="486"/>
      <c r="F117" s="327"/>
      <c r="G117" s="327"/>
      <c r="H117" s="327"/>
      <c r="I117" s="327"/>
      <c r="J117" s="332">
        <v>387.67</v>
      </c>
      <c r="K117" s="327"/>
      <c r="L117" s="332">
        <v>2326.02</v>
      </c>
      <c r="M117" s="327"/>
      <c r="N117" s="331"/>
      <c r="V117" s="310"/>
      <c r="W117" s="292"/>
      <c r="Z117" s="282" t="s">
        <v>548</v>
      </c>
      <c r="AA117" s="292"/>
      <c r="AB117" s="292"/>
      <c r="AD117" s="292"/>
      <c r="AE117" s="309"/>
    </row>
    <row r="118" spans="1:31" s="281" customFormat="1" ht="12" x14ac:dyDescent="0.2">
      <c r="A118" s="330"/>
      <c r="B118" s="299"/>
      <c r="C118" s="485" t="s">
        <v>547</v>
      </c>
      <c r="D118" s="485"/>
      <c r="E118" s="485"/>
      <c r="F118" s="314"/>
      <c r="G118" s="314"/>
      <c r="H118" s="314"/>
      <c r="I118" s="314"/>
      <c r="J118" s="329"/>
      <c r="K118" s="314"/>
      <c r="L118" s="329">
        <v>687.36</v>
      </c>
      <c r="M118" s="314"/>
      <c r="N118" s="328">
        <v>13403</v>
      </c>
      <c r="V118" s="310"/>
      <c r="W118" s="292"/>
      <c r="Y118" s="282" t="s">
        <v>547</v>
      </c>
      <c r="AA118" s="292"/>
      <c r="AB118" s="292"/>
      <c r="AD118" s="292"/>
      <c r="AE118" s="309"/>
    </row>
    <row r="119" spans="1:31" s="281" customFormat="1" ht="22.5" x14ac:dyDescent="0.2">
      <c r="A119" s="330"/>
      <c r="B119" s="299" t="s">
        <v>546</v>
      </c>
      <c r="C119" s="485" t="s">
        <v>544</v>
      </c>
      <c r="D119" s="485"/>
      <c r="E119" s="485"/>
      <c r="F119" s="314" t="s">
        <v>497</v>
      </c>
      <c r="G119" s="314" t="s">
        <v>545</v>
      </c>
      <c r="H119" s="314"/>
      <c r="I119" s="314" t="s">
        <v>545</v>
      </c>
      <c r="J119" s="329"/>
      <c r="K119" s="314"/>
      <c r="L119" s="329">
        <v>707.98</v>
      </c>
      <c r="M119" s="314"/>
      <c r="N119" s="328">
        <v>13805</v>
      </c>
      <c r="V119" s="310"/>
      <c r="W119" s="292"/>
      <c r="Y119" s="282" t="s">
        <v>544</v>
      </c>
      <c r="AA119" s="292"/>
      <c r="AB119" s="292"/>
      <c r="AD119" s="292"/>
      <c r="AE119" s="309"/>
    </row>
    <row r="120" spans="1:31" s="281" customFormat="1" ht="45" x14ac:dyDescent="0.2">
      <c r="A120" s="330"/>
      <c r="B120" s="299" t="s">
        <v>543</v>
      </c>
      <c r="C120" s="485" t="s">
        <v>539</v>
      </c>
      <c r="D120" s="485"/>
      <c r="E120" s="485"/>
      <c r="F120" s="314" t="s">
        <v>497</v>
      </c>
      <c r="G120" s="314" t="s">
        <v>542</v>
      </c>
      <c r="H120" s="314" t="s">
        <v>541</v>
      </c>
      <c r="I120" s="314" t="s">
        <v>540</v>
      </c>
      <c r="J120" s="329"/>
      <c r="K120" s="314"/>
      <c r="L120" s="329">
        <v>350.55</v>
      </c>
      <c r="M120" s="314"/>
      <c r="N120" s="328">
        <v>6836</v>
      </c>
      <c r="V120" s="310"/>
      <c r="W120" s="292"/>
      <c r="Y120" s="282" t="s">
        <v>539</v>
      </c>
      <c r="AA120" s="292"/>
      <c r="AB120" s="292"/>
      <c r="AD120" s="292"/>
      <c r="AE120" s="309"/>
    </row>
    <row r="121" spans="1:31" s="281" customFormat="1" ht="12" x14ac:dyDescent="0.2">
      <c r="A121" s="321"/>
      <c r="B121" s="290"/>
      <c r="C121" s="487" t="s">
        <v>538</v>
      </c>
      <c r="D121" s="487"/>
      <c r="E121" s="487"/>
      <c r="F121" s="323"/>
      <c r="G121" s="323"/>
      <c r="H121" s="323"/>
      <c r="I121" s="323"/>
      <c r="J121" s="324"/>
      <c r="K121" s="323"/>
      <c r="L121" s="324">
        <v>3384.55</v>
      </c>
      <c r="M121" s="327"/>
      <c r="N121" s="322"/>
      <c r="V121" s="310"/>
      <c r="W121" s="292"/>
      <c r="AA121" s="292" t="s">
        <v>538</v>
      </c>
      <c r="AB121" s="292"/>
      <c r="AD121" s="292"/>
      <c r="AE121" s="309"/>
    </row>
    <row r="122" spans="1:31" s="281" customFormat="1" ht="33.75" x14ac:dyDescent="0.2">
      <c r="A122" s="326" t="s">
        <v>59</v>
      </c>
      <c r="B122" s="325" t="s">
        <v>643</v>
      </c>
      <c r="C122" s="487" t="s">
        <v>641</v>
      </c>
      <c r="D122" s="487"/>
      <c r="E122" s="487"/>
      <c r="F122" s="323" t="s">
        <v>568</v>
      </c>
      <c r="G122" s="323"/>
      <c r="H122" s="323"/>
      <c r="I122" s="323" t="s">
        <v>642</v>
      </c>
      <c r="J122" s="324">
        <v>1246.55</v>
      </c>
      <c r="K122" s="323"/>
      <c r="L122" s="324">
        <v>39889.599999999999</v>
      </c>
      <c r="M122" s="323"/>
      <c r="N122" s="322"/>
      <c r="V122" s="310"/>
      <c r="W122" s="292" t="s">
        <v>641</v>
      </c>
      <c r="AA122" s="292"/>
      <c r="AB122" s="292"/>
      <c r="AD122" s="292"/>
      <c r="AE122" s="309"/>
    </row>
    <row r="123" spans="1:31" s="281" customFormat="1" ht="12" x14ac:dyDescent="0.2">
      <c r="A123" s="321"/>
      <c r="B123" s="290"/>
      <c r="C123" s="320" t="s">
        <v>533</v>
      </c>
      <c r="D123" s="319"/>
      <c r="E123" s="319"/>
      <c r="F123" s="315"/>
      <c r="G123" s="315"/>
      <c r="H123" s="315"/>
      <c r="I123" s="315"/>
      <c r="J123" s="318"/>
      <c r="K123" s="315"/>
      <c r="L123" s="318"/>
      <c r="M123" s="317"/>
      <c r="N123" s="316"/>
      <c r="V123" s="310"/>
      <c r="W123" s="292"/>
      <c r="AA123" s="292"/>
      <c r="AB123" s="292"/>
      <c r="AD123" s="292"/>
      <c r="AE123" s="309"/>
    </row>
    <row r="124" spans="1:31" s="281" customFormat="1" ht="112.5" x14ac:dyDescent="0.2">
      <c r="A124" s="326" t="s">
        <v>58</v>
      </c>
      <c r="B124" s="325" t="s">
        <v>640</v>
      </c>
      <c r="C124" s="487" t="s">
        <v>638</v>
      </c>
      <c r="D124" s="487"/>
      <c r="E124" s="487"/>
      <c r="F124" s="323" t="s">
        <v>639</v>
      </c>
      <c r="G124" s="323"/>
      <c r="H124" s="323"/>
      <c r="I124" s="323" t="s">
        <v>629</v>
      </c>
      <c r="J124" s="324"/>
      <c r="K124" s="323"/>
      <c r="L124" s="324"/>
      <c r="M124" s="323"/>
      <c r="N124" s="322"/>
      <c r="V124" s="310"/>
      <c r="W124" s="292" t="s">
        <v>638</v>
      </c>
      <c r="AA124" s="292"/>
      <c r="AB124" s="292"/>
      <c r="AD124" s="292"/>
      <c r="AE124" s="309"/>
    </row>
    <row r="125" spans="1:31" s="281" customFormat="1" ht="12" x14ac:dyDescent="0.2">
      <c r="A125" s="330"/>
      <c r="B125" s="299" t="s">
        <v>65</v>
      </c>
      <c r="C125" s="485" t="s">
        <v>575</v>
      </c>
      <c r="D125" s="485"/>
      <c r="E125" s="485"/>
      <c r="F125" s="314"/>
      <c r="G125" s="314"/>
      <c r="H125" s="314"/>
      <c r="I125" s="314"/>
      <c r="J125" s="329">
        <v>405.19</v>
      </c>
      <c r="K125" s="314"/>
      <c r="L125" s="329">
        <v>1094.01</v>
      </c>
      <c r="M125" s="314" t="s">
        <v>573</v>
      </c>
      <c r="N125" s="328">
        <v>21333</v>
      </c>
      <c r="V125" s="310"/>
      <c r="W125" s="292"/>
      <c r="X125" s="282" t="s">
        <v>575</v>
      </c>
      <c r="AA125" s="292"/>
      <c r="AB125" s="292"/>
      <c r="AD125" s="292"/>
      <c r="AE125" s="309"/>
    </row>
    <row r="126" spans="1:31" s="281" customFormat="1" ht="12" x14ac:dyDescent="0.2">
      <c r="A126" s="330"/>
      <c r="B126" s="299" t="s">
        <v>63</v>
      </c>
      <c r="C126" s="485" t="s">
        <v>574</v>
      </c>
      <c r="D126" s="485"/>
      <c r="E126" s="485"/>
      <c r="F126" s="314"/>
      <c r="G126" s="314"/>
      <c r="H126" s="314"/>
      <c r="I126" s="314"/>
      <c r="J126" s="329">
        <v>659.5</v>
      </c>
      <c r="K126" s="314"/>
      <c r="L126" s="329">
        <v>1780.65</v>
      </c>
      <c r="M126" s="314"/>
      <c r="N126" s="328"/>
      <c r="V126" s="310"/>
      <c r="W126" s="292"/>
      <c r="X126" s="282" t="s">
        <v>574</v>
      </c>
      <c r="AA126" s="292"/>
      <c r="AB126" s="292"/>
      <c r="AD126" s="292"/>
      <c r="AE126" s="309"/>
    </row>
    <row r="127" spans="1:31" s="281" customFormat="1" ht="12" x14ac:dyDescent="0.2">
      <c r="A127" s="330"/>
      <c r="B127" s="299" t="s">
        <v>62</v>
      </c>
      <c r="C127" s="485" t="s">
        <v>572</v>
      </c>
      <c r="D127" s="485"/>
      <c r="E127" s="485"/>
      <c r="F127" s="314"/>
      <c r="G127" s="314"/>
      <c r="H127" s="314"/>
      <c r="I127" s="314"/>
      <c r="J127" s="329">
        <v>77.95</v>
      </c>
      <c r="K127" s="314"/>
      <c r="L127" s="329">
        <v>210.47</v>
      </c>
      <c r="M127" s="314" t="s">
        <v>573</v>
      </c>
      <c r="N127" s="328">
        <v>4104</v>
      </c>
      <c r="V127" s="310"/>
      <c r="W127" s="292"/>
      <c r="X127" s="282" t="s">
        <v>572</v>
      </c>
      <c r="AA127" s="292"/>
      <c r="AB127" s="292"/>
      <c r="AD127" s="292"/>
      <c r="AE127" s="309"/>
    </row>
    <row r="128" spans="1:31" s="281" customFormat="1" ht="12" x14ac:dyDescent="0.2">
      <c r="A128" s="330"/>
      <c r="B128" s="299" t="s">
        <v>61</v>
      </c>
      <c r="C128" s="485" t="s">
        <v>637</v>
      </c>
      <c r="D128" s="485"/>
      <c r="E128" s="485"/>
      <c r="F128" s="314"/>
      <c r="G128" s="314"/>
      <c r="H128" s="314"/>
      <c r="I128" s="314"/>
      <c r="J128" s="329">
        <v>468.29</v>
      </c>
      <c r="K128" s="314"/>
      <c r="L128" s="329">
        <v>1264.3800000000001</v>
      </c>
      <c r="M128" s="314"/>
      <c r="N128" s="328"/>
      <c r="V128" s="310"/>
      <c r="W128" s="292"/>
      <c r="X128" s="282" t="s">
        <v>637</v>
      </c>
      <c r="AA128" s="292"/>
      <c r="AB128" s="292"/>
      <c r="AD128" s="292"/>
      <c r="AE128" s="309"/>
    </row>
    <row r="129" spans="1:31" s="281" customFormat="1" ht="12" x14ac:dyDescent="0.2">
      <c r="A129" s="336"/>
      <c r="B129" s="335" t="s">
        <v>636</v>
      </c>
      <c r="C129" s="490" t="s">
        <v>635</v>
      </c>
      <c r="D129" s="490"/>
      <c r="E129" s="490"/>
      <c r="F129" s="334" t="s">
        <v>558</v>
      </c>
      <c r="G129" s="334" t="s">
        <v>557</v>
      </c>
      <c r="H129" s="334"/>
      <c r="I129" s="334" t="s">
        <v>557</v>
      </c>
      <c r="J129" s="299"/>
      <c r="K129" s="314"/>
      <c r="L129" s="329"/>
      <c r="M129" s="314"/>
      <c r="N129" s="333"/>
      <c r="V129" s="310"/>
      <c r="W129" s="292"/>
      <c r="AA129" s="292"/>
      <c r="AB129" s="292"/>
      <c r="AD129" s="292"/>
      <c r="AE129" s="309" t="s">
        <v>635</v>
      </c>
    </row>
    <row r="130" spans="1:31" s="281" customFormat="1" ht="12" x14ac:dyDescent="0.2">
      <c r="A130" s="330"/>
      <c r="B130" s="299"/>
      <c r="C130" s="485" t="s">
        <v>553</v>
      </c>
      <c r="D130" s="485"/>
      <c r="E130" s="485"/>
      <c r="F130" s="314" t="s">
        <v>552</v>
      </c>
      <c r="G130" s="314" t="s">
        <v>634</v>
      </c>
      <c r="H130" s="314"/>
      <c r="I130" s="314" t="s">
        <v>633</v>
      </c>
      <c r="J130" s="329"/>
      <c r="K130" s="314"/>
      <c r="L130" s="329"/>
      <c r="M130" s="314"/>
      <c r="N130" s="328"/>
      <c r="V130" s="310"/>
      <c r="W130" s="292"/>
      <c r="Y130" s="282" t="s">
        <v>553</v>
      </c>
      <c r="AA130" s="292"/>
      <c r="AB130" s="292"/>
      <c r="AD130" s="292"/>
      <c r="AE130" s="309"/>
    </row>
    <row r="131" spans="1:31" s="281" customFormat="1" ht="12" x14ac:dyDescent="0.2">
      <c r="A131" s="330"/>
      <c r="B131" s="299"/>
      <c r="C131" s="485" t="s">
        <v>549</v>
      </c>
      <c r="D131" s="485"/>
      <c r="E131" s="485"/>
      <c r="F131" s="314" t="s">
        <v>552</v>
      </c>
      <c r="G131" s="314" t="s">
        <v>632</v>
      </c>
      <c r="H131" s="314"/>
      <c r="I131" s="314" t="s">
        <v>631</v>
      </c>
      <c r="J131" s="329"/>
      <c r="K131" s="314"/>
      <c r="L131" s="329"/>
      <c r="M131" s="314"/>
      <c r="N131" s="328"/>
      <c r="V131" s="310"/>
      <c r="W131" s="292"/>
      <c r="Y131" s="282" t="s">
        <v>549</v>
      </c>
      <c r="AA131" s="292"/>
      <c r="AB131" s="292"/>
      <c r="AD131" s="292"/>
      <c r="AE131" s="309"/>
    </row>
    <row r="132" spans="1:31" s="281" customFormat="1" ht="12" x14ac:dyDescent="0.2">
      <c r="A132" s="330"/>
      <c r="B132" s="299"/>
      <c r="C132" s="486" t="s">
        <v>548</v>
      </c>
      <c r="D132" s="486"/>
      <c r="E132" s="486"/>
      <c r="F132" s="327"/>
      <c r="G132" s="327"/>
      <c r="H132" s="327"/>
      <c r="I132" s="327"/>
      <c r="J132" s="332">
        <v>1532.98</v>
      </c>
      <c r="K132" s="327"/>
      <c r="L132" s="332">
        <v>4139.04</v>
      </c>
      <c r="M132" s="327"/>
      <c r="N132" s="331"/>
      <c r="V132" s="310"/>
      <c r="W132" s="292"/>
      <c r="Z132" s="282" t="s">
        <v>548</v>
      </c>
      <c r="AA132" s="292"/>
      <c r="AB132" s="292"/>
      <c r="AD132" s="292"/>
      <c r="AE132" s="309"/>
    </row>
    <row r="133" spans="1:31" s="281" customFormat="1" ht="12" x14ac:dyDescent="0.2">
      <c r="A133" s="330"/>
      <c r="B133" s="299"/>
      <c r="C133" s="485" t="s">
        <v>547</v>
      </c>
      <c r="D133" s="485"/>
      <c r="E133" s="485"/>
      <c r="F133" s="314"/>
      <c r="G133" s="314"/>
      <c r="H133" s="314"/>
      <c r="I133" s="314"/>
      <c r="J133" s="329"/>
      <c r="K133" s="314"/>
      <c r="L133" s="329">
        <v>1304.48</v>
      </c>
      <c r="M133" s="314"/>
      <c r="N133" s="328">
        <v>25437</v>
      </c>
      <c r="V133" s="310"/>
      <c r="W133" s="292"/>
      <c r="Y133" s="282" t="s">
        <v>547</v>
      </c>
      <c r="AA133" s="292"/>
      <c r="AB133" s="292"/>
      <c r="AD133" s="292"/>
      <c r="AE133" s="309"/>
    </row>
    <row r="134" spans="1:31" s="281" customFormat="1" ht="22.5" x14ac:dyDescent="0.2">
      <c r="A134" s="330"/>
      <c r="B134" s="299" t="s">
        <v>546</v>
      </c>
      <c r="C134" s="485" t="s">
        <v>544</v>
      </c>
      <c r="D134" s="485"/>
      <c r="E134" s="485"/>
      <c r="F134" s="314" t="s">
        <v>497</v>
      </c>
      <c r="G134" s="314" t="s">
        <v>545</v>
      </c>
      <c r="H134" s="314"/>
      <c r="I134" s="314" t="s">
        <v>545</v>
      </c>
      <c r="J134" s="329"/>
      <c r="K134" s="314"/>
      <c r="L134" s="329">
        <v>1343.61</v>
      </c>
      <c r="M134" s="314"/>
      <c r="N134" s="328">
        <v>26200</v>
      </c>
      <c r="V134" s="310"/>
      <c r="W134" s="292"/>
      <c r="Y134" s="282" t="s">
        <v>544</v>
      </c>
      <c r="AA134" s="292"/>
      <c r="AB134" s="292"/>
      <c r="AD134" s="292"/>
      <c r="AE134" s="309"/>
    </row>
    <row r="135" spans="1:31" s="281" customFormat="1" ht="45" x14ac:dyDescent="0.2">
      <c r="A135" s="330"/>
      <c r="B135" s="299" t="s">
        <v>543</v>
      </c>
      <c r="C135" s="485" t="s">
        <v>539</v>
      </c>
      <c r="D135" s="485"/>
      <c r="E135" s="485"/>
      <c r="F135" s="314" t="s">
        <v>497</v>
      </c>
      <c r="G135" s="314" t="s">
        <v>542</v>
      </c>
      <c r="H135" s="314" t="s">
        <v>541</v>
      </c>
      <c r="I135" s="314" t="s">
        <v>540</v>
      </c>
      <c r="J135" s="329"/>
      <c r="K135" s="314"/>
      <c r="L135" s="329">
        <v>665.28</v>
      </c>
      <c r="M135" s="314"/>
      <c r="N135" s="328">
        <v>12973</v>
      </c>
      <c r="V135" s="310"/>
      <c r="W135" s="292"/>
      <c r="Y135" s="282" t="s">
        <v>539</v>
      </c>
      <c r="AA135" s="292"/>
      <c r="AB135" s="292"/>
      <c r="AD135" s="292"/>
      <c r="AE135" s="309"/>
    </row>
    <row r="136" spans="1:31" s="281" customFormat="1" ht="12" x14ac:dyDescent="0.2">
      <c r="A136" s="321"/>
      <c r="B136" s="290"/>
      <c r="C136" s="487" t="s">
        <v>538</v>
      </c>
      <c r="D136" s="487"/>
      <c r="E136" s="487"/>
      <c r="F136" s="323"/>
      <c r="G136" s="323"/>
      <c r="H136" s="323"/>
      <c r="I136" s="323"/>
      <c r="J136" s="324"/>
      <c r="K136" s="323"/>
      <c r="L136" s="324">
        <v>6147.93</v>
      </c>
      <c r="M136" s="327"/>
      <c r="N136" s="322"/>
      <c r="V136" s="310"/>
      <c r="W136" s="292"/>
      <c r="AA136" s="292" t="s">
        <v>538</v>
      </c>
      <c r="AB136" s="292"/>
      <c r="AD136" s="292"/>
      <c r="AE136" s="309"/>
    </row>
    <row r="137" spans="1:31" s="281" customFormat="1" ht="45" x14ac:dyDescent="0.2">
      <c r="A137" s="326" t="s">
        <v>56</v>
      </c>
      <c r="B137" s="325" t="s">
        <v>630</v>
      </c>
      <c r="C137" s="487" t="s">
        <v>628</v>
      </c>
      <c r="D137" s="487"/>
      <c r="E137" s="487"/>
      <c r="F137" s="323" t="s">
        <v>536</v>
      </c>
      <c r="G137" s="323"/>
      <c r="H137" s="323"/>
      <c r="I137" s="323" t="s">
        <v>629</v>
      </c>
      <c r="J137" s="324">
        <v>77328.789999999994</v>
      </c>
      <c r="K137" s="323"/>
      <c r="L137" s="324">
        <v>208787.73</v>
      </c>
      <c r="M137" s="323"/>
      <c r="N137" s="322"/>
      <c r="V137" s="310"/>
      <c r="W137" s="292" t="s">
        <v>628</v>
      </c>
      <c r="AA137" s="292"/>
      <c r="AB137" s="292"/>
      <c r="AD137" s="292"/>
      <c r="AE137" s="309"/>
    </row>
    <row r="138" spans="1:31" s="281" customFormat="1" ht="12" x14ac:dyDescent="0.2">
      <c r="A138" s="321"/>
      <c r="B138" s="290"/>
      <c r="C138" s="320" t="s">
        <v>533</v>
      </c>
      <c r="D138" s="319"/>
      <c r="E138" s="319"/>
      <c r="F138" s="315"/>
      <c r="G138" s="315"/>
      <c r="H138" s="315"/>
      <c r="I138" s="315"/>
      <c r="J138" s="318"/>
      <c r="K138" s="315"/>
      <c r="L138" s="318"/>
      <c r="M138" s="317"/>
      <c r="N138" s="316"/>
      <c r="V138" s="310"/>
      <c r="W138" s="292"/>
      <c r="AA138" s="292"/>
      <c r="AB138" s="292"/>
      <c r="AD138" s="292"/>
      <c r="AE138" s="309"/>
    </row>
    <row r="139" spans="1:31" s="281" customFormat="1" ht="12" x14ac:dyDescent="0.2">
      <c r="A139" s="326" t="s">
        <v>54</v>
      </c>
      <c r="B139" s="325" t="s">
        <v>627</v>
      </c>
      <c r="C139" s="487" t="s">
        <v>625</v>
      </c>
      <c r="D139" s="487"/>
      <c r="E139" s="487"/>
      <c r="F139" s="323" t="s">
        <v>595</v>
      </c>
      <c r="G139" s="323"/>
      <c r="H139" s="323"/>
      <c r="I139" s="323" t="s">
        <v>626</v>
      </c>
      <c r="J139" s="324">
        <v>10341</v>
      </c>
      <c r="K139" s="323"/>
      <c r="L139" s="324">
        <v>7031.88</v>
      </c>
      <c r="M139" s="323"/>
      <c r="N139" s="322"/>
      <c r="V139" s="310"/>
      <c r="W139" s="292" t="s">
        <v>625</v>
      </c>
      <c r="AA139" s="292"/>
      <c r="AB139" s="292"/>
      <c r="AD139" s="292"/>
      <c r="AE139" s="309"/>
    </row>
    <row r="140" spans="1:31" s="281" customFormat="1" ht="12" x14ac:dyDescent="0.2">
      <c r="A140" s="321"/>
      <c r="B140" s="290"/>
      <c r="C140" s="320" t="s">
        <v>533</v>
      </c>
      <c r="D140" s="319"/>
      <c r="E140" s="319"/>
      <c r="F140" s="315"/>
      <c r="G140" s="315"/>
      <c r="H140" s="315"/>
      <c r="I140" s="315"/>
      <c r="J140" s="318"/>
      <c r="K140" s="315"/>
      <c r="L140" s="318"/>
      <c r="M140" s="317"/>
      <c r="N140" s="316"/>
      <c r="V140" s="310"/>
      <c r="W140" s="292"/>
      <c r="AA140" s="292"/>
      <c r="AB140" s="292"/>
      <c r="AD140" s="292"/>
      <c r="AE140" s="309"/>
    </row>
    <row r="141" spans="1:31" s="281" customFormat="1" ht="22.5" x14ac:dyDescent="0.2">
      <c r="A141" s="326" t="s">
        <v>72</v>
      </c>
      <c r="B141" s="325" t="s">
        <v>624</v>
      </c>
      <c r="C141" s="487" t="s">
        <v>622</v>
      </c>
      <c r="D141" s="487"/>
      <c r="E141" s="487"/>
      <c r="F141" s="323" t="s">
        <v>568</v>
      </c>
      <c r="G141" s="323"/>
      <c r="H141" s="323"/>
      <c r="I141" s="323" t="s">
        <v>623</v>
      </c>
      <c r="J141" s="324">
        <v>37.840000000000003</v>
      </c>
      <c r="K141" s="323"/>
      <c r="L141" s="324">
        <v>1627.12</v>
      </c>
      <c r="M141" s="323"/>
      <c r="N141" s="322"/>
      <c r="V141" s="310"/>
      <c r="W141" s="292" t="s">
        <v>622</v>
      </c>
      <c r="AA141" s="292"/>
      <c r="AB141" s="292"/>
      <c r="AD141" s="292"/>
      <c r="AE141" s="309"/>
    </row>
    <row r="142" spans="1:31" s="281" customFormat="1" ht="12" x14ac:dyDescent="0.2">
      <c r="A142" s="321"/>
      <c r="B142" s="290"/>
      <c r="C142" s="320" t="s">
        <v>533</v>
      </c>
      <c r="D142" s="319"/>
      <c r="E142" s="319"/>
      <c r="F142" s="315"/>
      <c r="G142" s="315"/>
      <c r="H142" s="315"/>
      <c r="I142" s="315"/>
      <c r="J142" s="318"/>
      <c r="K142" s="315"/>
      <c r="L142" s="318"/>
      <c r="M142" s="317"/>
      <c r="N142" s="316"/>
      <c r="V142" s="310"/>
      <c r="W142" s="292"/>
      <c r="AA142" s="292"/>
      <c r="AB142" s="292"/>
      <c r="AD142" s="292"/>
      <c r="AE142" s="309"/>
    </row>
    <row r="143" spans="1:31" s="281" customFormat="1" ht="22.5" x14ac:dyDescent="0.2">
      <c r="A143" s="326" t="s">
        <v>70</v>
      </c>
      <c r="B143" s="325" t="s">
        <v>621</v>
      </c>
      <c r="C143" s="487" t="s">
        <v>618</v>
      </c>
      <c r="D143" s="487"/>
      <c r="E143" s="487"/>
      <c r="F143" s="323" t="s">
        <v>620</v>
      </c>
      <c r="G143" s="323"/>
      <c r="H143" s="323"/>
      <c r="I143" s="323" t="s">
        <v>619</v>
      </c>
      <c r="J143" s="324">
        <v>182.88</v>
      </c>
      <c r="K143" s="323"/>
      <c r="L143" s="324">
        <v>8229.6</v>
      </c>
      <c r="M143" s="323"/>
      <c r="N143" s="322"/>
      <c r="V143" s="310"/>
      <c r="W143" s="292" t="s">
        <v>618</v>
      </c>
      <c r="AA143" s="292"/>
      <c r="AB143" s="292"/>
      <c r="AD143" s="292"/>
      <c r="AE143" s="309"/>
    </row>
    <row r="144" spans="1:31" s="281" customFormat="1" ht="12" x14ac:dyDescent="0.2">
      <c r="A144" s="321"/>
      <c r="B144" s="290"/>
      <c r="C144" s="320" t="s">
        <v>533</v>
      </c>
      <c r="D144" s="319"/>
      <c r="E144" s="319"/>
      <c r="F144" s="315"/>
      <c r="G144" s="315"/>
      <c r="H144" s="315"/>
      <c r="I144" s="315"/>
      <c r="J144" s="318"/>
      <c r="K144" s="315"/>
      <c r="L144" s="318"/>
      <c r="M144" s="317"/>
      <c r="N144" s="316"/>
      <c r="V144" s="310"/>
      <c r="W144" s="292"/>
      <c r="AA144" s="292"/>
      <c r="AB144" s="292"/>
      <c r="AD144" s="292"/>
      <c r="AE144" s="309"/>
    </row>
    <row r="145" spans="1:31" s="281" customFormat="1" ht="22.5" x14ac:dyDescent="0.2">
      <c r="A145" s="326" t="s">
        <v>69</v>
      </c>
      <c r="B145" s="325" t="s">
        <v>617</v>
      </c>
      <c r="C145" s="487" t="s">
        <v>615</v>
      </c>
      <c r="D145" s="487"/>
      <c r="E145" s="487"/>
      <c r="F145" s="323" t="s">
        <v>595</v>
      </c>
      <c r="G145" s="323"/>
      <c r="H145" s="323"/>
      <c r="I145" s="323" t="s">
        <v>616</v>
      </c>
      <c r="J145" s="324">
        <v>11982</v>
      </c>
      <c r="K145" s="323"/>
      <c r="L145" s="324">
        <v>5511.72</v>
      </c>
      <c r="M145" s="323"/>
      <c r="N145" s="322"/>
      <c r="V145" s="310"/>
      <c r="W145" s="292" t="s">
        <v>615</v>
      </c>
      <c r="AA145" s="292"/>
      <c r="AB145" s="292"/>
      <c r="AD145" s="292"/>
      <c r="AE145" s="309"/>
    </row>
    <row r="146" spans="1:31" s="281" customFormat="1" ht="12" x14ac:dyDescent="0.2">
      <c r="A146" s="321"/>
      <c r="B146" s="290"/>
      <c r="C146" s="320" t="s">
        <v>533</v>
      </c>
      <c r="D146" s="319"/>
      <c r="E146" s="319"/>
      <c r="F146" s="315"/>
      <c r="G146" s="315"/>
      <c r="H146" s="315"/>
      <c r="I146" s="315"/>
      <c r="J146" s="318"/>
      <c r="K146" s="315"/>
      <c r="L146" s="318"/>
      <c r="M146" s="317"/>
      <c r="N146" s="316"/>
      <c r="V146" s="310"/>
      <c r="W146" s="292"/>
      <c r="AA146" s="292"/>
      <c r="AB146" s="292"/>
      <c r="AD146" s="292"/>
      <c r="AE146" s="309"/>
    </row>
    <row r="147" spans="1:31" s="281" customFormat="1" ht="22.5" x14ac:dyDescent="0.2">
      <c r="A147" s="326" t="s">
        <v>365</v>
      </c>
      <c r="B147" s="325" t="s">
        <v>614</v>
      </c>
      <c r="C147" s="487" t="s">
        <v>612</v>
      </c>
      <c r="D147" s="487"/>
      <c r="E147" s="487"/>
      <c r="F147" s="323" t="s">
        <v>595</v>
      </c>
      <c r="G147" s="323"/>
      <c r="H147" s="323"/>
      <c r="I147" s="323" t="s">
        <v>613</v>
      </c>
      <c r="J147" s="324">
        <v>3712</v>
      </c>
      <c r="K147" s="323"/>
      <c r="L147" s="324">
        <v>1113.5999999999999</v>
      </c>
      <c r="M147" s="323"/>
      <c r="N147" s="322"/>
      <c r="V147" s="310"/>
      <c r="W147" s="292" t="s">
        <v>612</v>
      </c>
      <c r="AA147" s="292"/>
      <c r="AB147" s="292"/>
      <c r="AD147" s="292"/>
      <c r="AE147" s="309"/>
    </row>
    <row r="148" spans="1:31" s="281" customFormat="1" ht="12" x14ac:dyDescent="0.2">
      <c r="A148" s="321"/>
      <c r="B148" s="290"/>
      <c r="C148" s="320" t="s">
        <v>533</v>
      </c>
      <c r="D148" s="319"/>
      <c r="E148" s="319"/>
      <c r="F148" s="315"/>
      <c r="G148" s="315"/>
      <c r="H148" s="315"/>
      <c r="I148" s="315"/>
      <c r="J148" s="318"/>
      <c r="K148" s="315"/>
      <c r="L148" s="318"/>
      <c r="M148" s="317"/>
      <c r="N148" s="316"/>
      <c r="V148" s="310"/>
      <c r="W148" s="292"/>
      <c r="AA148" s="292"/>
      <c r="AB148" s="292"/>
      <c r="AD148" s="292"/>
      <c r="AE148" s="309"/>
    </row>
    <row r="149" spans="1:31" s="281" customFormat="1" ht="12" x14ac:dyDescent="0.2">
      <c r="A149" s="326" t="s">
        <v>355</v>
      </c>
      <c r="B149" s="325" t="s">
        <v>611</v>
      </c>
      <c r="C149" s="487" t="s">
        <v>609</v>
      </c>
      <c r="D149" s="487"/>
      <c r="E149" s="487"/>
      <c r="F149" s="323" t="s">
        <v>595</v>
      </c>
      <c r="G149" s="323"/>
      <c r="H149" s="323"/>
      <c r="I149" s="323" t="s">
        <v>610</v>
      </c>
      <c r="J149" s="324">
        <v>210</v>
      </c>
      <c r="K149" s="323"/>
      <c r="L149" s="324">
        <v>172.2</v>
      </c>
      <c r="M149" s="323"/>
      <c r="N149" s="322"/>
      <c r="V149" s="310"/>
      <c r="W149" s="292" t="s">
        <v>609</v>
      </c>
      <c r="AA149" s="292"/>
      <c r="AB149" s="292"/>
      <c r="AD149" s="292"/>
      <c r="AE149" s="309"/>
    </row>
    <row r="150" spans="1:31" s="281" customFormat="1" ht="12" x14ac:dyDescent="0.2">
      <c r="A150" s="321"/>
      <c r="B150" s="290"/>
      <c r="C150" s="320" t="s">
        <v>533</v>
      </c>
      <c r="D150" s="319"/>
      <c r="E150" s="319"/>
      <c r="F150" s="315"/>
      <c r="G150" s="315"/>
      <c r="H150" s="315"/>
      <c r="I150" s="315"/>
      <c r="J150" s="318"/>
      <c r="K150" s="315"/>
      <c r="L150" s="318"/>
      <c r="M150" s="317"/>
      <c r="N150" s="316"/>
      <c r="V150" s="310"/>
      <c r="W150" s="292"/>
      <c r="AA150" s="292"/>
      <c r="AB150" s="292"/>
      <c r="AD150" s="292"/>
      <c r="AE150" s="309"/>
    </row>
    <row r="151" spans="1:31" s="281" customFormat="1" ht="45" x14ac:dyDescent="0.2">
      <c r="A151" s="326" t="s">
        <v>366</v>
      </c>
      <c r="B151" s="325" t="s">
        <v>608</v>
      </c>
      <c r="C151" s="487" t="s">
        <v>607</v>
      </c>
      <c r="D151" s="487"/>
      <c r="E151" s="487"/>
      <c r="F151" s="323" t="s">
        <v>568</v>
      </c>
      <c r="G151" s="323"/>
      <c r="H151" s="323"/>
      <c r="I151" s="323" t="s">
        <v>63</v>
      </c>
      <c r="J151" s="324">
        <v>594.91999999999996</v>
      </c>
      <c r="K151" s="323"/>
      <c r="L151" s="324">
        <v>1189.8399999999999</v>
      </c>
      <c r="M151" s="323"/>
      <c r="N151" s="322"/>
      <c r="V151" s="310"/>
      <c r="W151" s="292" t="s">
        <v>607</v>
      </c>
      <c r="AA151" s="292"/>
      <c r="AB151" s="292"/>
      <c r="AD151" s="292"/>
      <c r="AE151" s="309"/>
    </row>
    <row r="152" spans="1:31" s="281" customFormat="1" ht="12" x14ac:dyDescent="0.2">
      <c r="A152" s="321"/>
      <c r="B152" s="290"/>
      <c r="C152" s="320" t="s">
        <v>533</v>
      </c>
      <c r="D152" s="319"/>
      <c r="E152" s="319"/>
      <c r="F152" s="315"/>
      <c r="G152" s="315"/>
      <c r="H152" s="315"/>
      <c r="I152" s="315"/>
      <c r="J152" s="318"/>
      <c r="K152" s="315"/>
      <c r="L152" s="318"/>
      <c r="M152" s="317"/>
      <c r="N152" s="316"/>
      <c r="V152" s="310"/>
      <c r="W152" s="292"/>
      <c r="AA152" s="292"/>
      <c r="AB152" s="292"/>
      <c r="AD152" s="292"/>
      <c r="AE152" s="309"/>
    </row>
    <row r="153" spans="1:31" s="281" customFormat="1" ht="12" x14ac:dyDescent="0.2">
      <c r="A153" s="326" t="s">
        <v>356</v>
      </c>
      <c r="B153" s="325" t="s">
        <v>606</v>
      </c>
      <c r="C153" s="487" t="s">
        <v>605</v>
      </c>
      <c r="D153" s="487"/>
      <c r="E153" s="487"/>
      <c r="F153" s="323" t="s">
        <v>595</v>
      </c>
      <c r="G153" s="323"/>
      <c r="H153" s="323"/>
      <c r="I153" s="323" t="s">
        <v>63</v>
      </c>
      <c r="J153" s="324">
        <v>630</v>
      </c>
      <c r="K153" s="323"/>
      <c r="L153" s="324">
        <v>1260</v>
      </c>
      <c r="M153" s="323"/>
      <c r="N153" s="322"/>
      <c r="V153" s="310"/>
      <c r="W153" s="292" t="s">
        <v>605</v>
      </c>
      <c r="AA153" s="292"/>
      <c r="AB153" s="292"/>
      <c r="AD153" s="292"/>
      <c r="AE153" s="309"/>
    </row>
    <row r="154" spans="1:31" s="281" customFormat="1" ht="12" x14ac:dyDescent="0.2">
      <c r="A154" s="321"/>
      <c r="B154" s="290"/>
      <c r="C154" s="320" t="s">
        <v>533</v>
      </c>
      <c r="D154" s="319"/>
      <c r="E154" s="319"/>
      <c r="F154" s="315"/>
      <c r="G154" s="315"/>
      <c r="H154" s="315"/>
      <c r="I154" s="315"/>
      <c r="J154" s="318"/>
      <c r="K154" s="315"/>
      <c r="L154" s="318"/>
      <c r="M154" s="317"/>
      <c r="N154" s="316"/>
      <c r="V154" s="310"/>
      <c r="W154" s="292"/>
      <c r="AA154" s="292"/>
      <c r="AB154" s="292"/>
      <c r="AD154" s="292"/>
      <c r="AE154" s="309"/>
    </row>
    <row r="155" spans="1:31" s="281" customFormat="1" ht="22.5" x14ac:dyDescent="0.2">
      <c r="A155" s="326" t="s">
        <v>367</v>
      </c>
      <c r="B155" s="325" t="s">
        <v>604</v>
      </c>
      <c r="C155" s="487" t="s">
        <v>603</v>
      </c>
      <c r="D155" s="487"/>
      <c r="E155" s="487"/>
      <c r="F155" s="323" t="s">
        <v>595</v>
      </c>
      <c r="G155" s="323"/>
      <c r="H155" s="323"/>
      <c r="I155" s="323" t="s">
        <v>541</v>
      </c>
      <c r="J155" s="324">
        <v>827</v>
      </c>
      <c r="K155" s="323"/>
      <c r="L155" s="324">
        <v>702.95</v>
      </c>
      <c r="M155" s="323"/>
      <c r="N155" s="322"/>
      <c r="V155" s="310"/>
      <c r="W155" s="292" t="s">
        <v>603</v>
      </c>
      <c r="AA155" s="292"/>
      <c r="AB155" s="292"/>
      <c r="AD155" s="292"/>
      <c r="AE155" s="309"/>
    </row>
    <row r="156" spans="1:31" s="281" customFormat="1" ht="12" x14ac:dyDescent="0.2">
      <c r="A156" s="321"/>
      <c r="B156" s="290"/>
      <c r="C156" s="320" t="s">
        <v>533</v>
      </c>
      <c r="D156" s="319"/>
      <c r="E156" s="319"/>
      <c r="F156" s="315"/>
      <c r="G156" s="315"/>
      <c r="H156" s="315"/>
      <c r="I156" s="315"/>
      <c r="J156" s="318"/>
      <c r="K156" s="315"/>
      <c r="L156" s="318"/>
      <c r="M156" s="317"/>
      <c r="N156" s="316"/>
      <c r="V156" s="310"/>
      <c r="W156" s="292"/>
      <c r="AA156" s="292"/>
      <c r="AB156" s="292"/>
      <c r="AD156" s="292"/>
      <c r="AE156" s="309"/>
    </row>
    <row r="157" spans="1:31" s="281" customFormat="1" ht="12" x14ac:dyDescent="0.2">
      <c r="A157" s="326" t="s">
        <v>357</v>
      </c>
      <c r="B157" s="325" t="s">
        <v>602</v>
      </c>
      <c r="C157" s="487" t="s">
        <v>600</v>
      </c>
      <c r="D157" s="487"/>
      <c r="E157" s="487"/>
      <c r="F157" s="323" t="s">
        <v>595</v>
      </c>
      <c r="G157" s="323"/>
      <c r="H157" s="323"/>
      <c r="I157" s="323" t="s">
        <v>601</v>
      </c>
      <c r="J157" s="324">
        <v>2970.99</v>
      </c>
      <c r="K157" s="323"/>
      <c r="L157" s="324">
        <v>2614.4699999999998</v>
      </c>
      <c r="M157" s="323"/>
      <c r="N157" s="322"/>
      <c r="V157" s="310"/>
      <c r="W157" s="292" t="s">
        <v>600</v>
      </c>
      <c r="AA157" s="292"/>
      <c r="AB157" s="292"/>
      <c r="AD157" s="292"/>
      <c r="AE157" s="309"/>
    </row>
    <row r="158" spans="1:31" s="281" customFormat="1" ht="12" x14ac:dyDescent="0.2">
      <c r="A158" s="321"/>
      <c r="B158" s="290"/>
      <c r="C158" s="320" t="s">
        <v>533</v>
      </c>
      <c r="D158" s="319"/>
      <c r="E158" s="319"/>
      <c r="F158" s="315"/>
      <c r="G158" s="315"/>
      <c r="H158" s="315"/>
      <c r="I158" s="315"/>
      <c r="J158" s="318"/>
      <c r="K158" s="315"/>
      <c r="L158" s="318"/>
      <c r="M158" s="317"/>
      <c r="N158" s="316"/>
      <c r="V158" s="310"/>
      <c r="W158" s="292"/>
      <c r="AA158" s="292"/>
      <c r="AB158" s="292"/>
      <c r="AD158" s="292"/>
      <c r="AE158" s="309"/>
    </row>
    <row r="159" spans="1:31" s="281" customFormat="1" ht="33.75" x14ac:dyDescent="0.2">
      <c r="A159" s="326" t="s">
        <v>368</v>
      </c>
      <c r="B159" s="325" t="s">
        <v>599</v>
      </c>
      <c r="C159" s="487" t="s">
        <v>597</v>
      </c>
      <c r="D159" s="487"/>
      <c r="E159" s="487"/>
      <c r="F159" s="323" t="s">
        <v>595</v>
      </c>
      <c r="G159" s="323"/>
      <c r="H159" s="323"/>
      <c r="I159" s="323" t="s">
        <v>598</v>
      </c>
      <c r="J159" s="324">
        <v>3397</v>
      </c>
      <c r="K159" s="323"/>
      <c r="L159" s="324">
        <v>14607.1</v>
      </c>
      <c r="M159" s="323"/>
      <c r="N159" s="322"/>
      <c r="V159" s="310"/>
      <c r="W159" s="292" t="s">
        <v>597</v>
      </c>
      <c r="AA159" s="292"/>
      <c r="AB159" s="292"/>
      <c r="AD159" s="292"/>
      <c r="AE159" s="309"/>
    </row>
    <row r="160" spans="1:31" s="281" customFormat="1" ht="12" x14ac:dyDescent="0.2">
      <c r="A160" s="321"/>
      <c r="B160" s="290"/>
      <c r="C160" s="320" t="s">
        <v>533</v>
      </c>
      <c r="D160" s="319"/>
      <c r="E160" s="319"/>
      <c r="F160" s="315"/>
      <c r="G160" s="315"/>
      <c r="H160" s="315"/>
      <c r="I160" s="315"/>
      <c r="J160" s="318"/>
      <c r="K160" s="315"/>
      <c r="L160" s="318"/>
      <c r="M160" s="317"/>
      <c r="N160" s="316"/>
      <c r="V160" s="310"/>
      <c r="W160" s="292"/>
      <c r="AA160" s="292"/>
      <c r="AB160" s="292"/>
      <c r="AD160" s="292"/>
      <c r="AE160" s="309"/>
    </row>
    <row r="161" spans="1:31" s="281" customFormat="1" ht="33.75" x14ac:dyDescent="0.2">
      <c r="A161" s="326" t="s">
        <v>358</v>
      </c>
      <c r="B161" s="325" t="s">
        <v>596</v>
      </c>
      <c r="C161" s="487" t="s">
        <v>593</v>
      </c>
      <c r="D161" s="487"/>
      <c r="E161" s="487"/>
      <c r="F161" s="323" t="s">
        <v>595</v>
      </c>
      <c r="G161" s="323"/>
      <c r="H161" s="323"/>
      <c r="I161" s="323" t="s">
        <v>594</v>
      </c>
      <c r="J161" s="324">
        <v>8760</v>
      </c>
      <c r="K161" s="323"/>
      <c r="L161" s="324">
        <v>438</v>
      </c>
      <c r="M161" s="323"/>
      <c r="N161" s="322"/>
      <c r="V161" s="310"/>
      <c r="W161" s="292" t="s">
        <v>593</v>
      </c>
      <c r="AA161" s="292"/>
      <c r="AB161" s="292"/>
      <c r="AD161" s="292"/>
      <c r="AE161" s="309"/>
    </row>
    <row r="162" spans="1:31" s="281" customFormat="1" ht="12" x14ac:dyDescent="0.2">
      <c r="A162" s="321"/>
      <c r="B162" s="290"/>
      <c r="C162" s="320" t="s">
        <v>533</v>
      </c>
      <c r="D162" s="319"/>
      <c r="E162" s="319"/>
      <c r="F162" s="315"/>
      <c r="G162" s="315"/>
      <c r="H162" s="315"/>
      <c r="I162" s="315"/>
      <c r="J162" s="318"/>
      <c r="K162" s="315"/>
      <c r="L162" s="318"/>
      <c r="M162" s="317"/>
      <c r="N162" s="316"/>
      <c r="V162" s="310"/>
      <c r="W162" s="292"/>
      <c r="AA162" s="292"/>
      <c r="AB162" s="292"/>
      <c r="AD162" s="292"/>
      <c r="AE162" s="309"/>
    </row>
    <row r="163" spans="1:31" s="281" customFormat="1" ht="33.75" x14ac:dyDescent="0.2">
      <c r="A163" s="326" t="s">
        <v>371</v>
      </c>
      <c r="B163" s="325" t="s">
        <v>592</v>
      </c>
      <c r="C163" s="487" t="s">
        <v>591</v>
      </c>
      <c r="D163" s="487"/>
      <c r="E163" s="487"/>
      <c r="F163" s="323" t="s">
        <v>585</v>
      </c>
      <c r="G163" s="323"/>
      <c r="H163" s="323"/>
      <c r="I163" s="323" t="s">
        <v>584</v>
      </c>
      <c r="J163" s="324"/>
      <c r="K163" s="323"/>
      <c r="L163" s="324"/>
      <c r="M163" s="323"/>
      <c r="N163" s="322"/>
      <c r="V163" s="310"/>
      <c r="W163" s="292" t="s">
        <v>591</v>
      </c>
      <c r="AA163" s="292"/>
      <c r="AB163" s="292"/>
      <c r="AD163" s="292"/>
      <c r="AE163" s="309"/>
    </row>
    <row r="164" spans="1:31" s="281" customFormat="1" ht="12" x14ac:dyDescent="0.2">
      <c r="A164" s="330"/>
      <c r="B164" s="299" t="s">
        <v>65</v>
      </c>
      <c r="C164" s="485" t="s">
        <v>575</v>
      </c>
      <c r="D164" s="485"/>
      <c r="E164" s="485"/>
      <c r="F164" s="314"/>
      <c r="G164" s="314"/>
      <c r="H164" s="314"/>
      <c r="I164" s="314"/>
      <c r="J164" s="329">
        <v>4.55</v>
      </c>
      <c r="K164" s="314"/>
      <c r="L164" s="329">
        <v>118.3</v>
      </c>
      <c r="M164" s="314" t="s">
        <v>573</v>
      </c>
      <c r="N164" s="328">
        <v>2307</v>
      </c>
      <c r="V164" s="310"/>
      <c r="W164" s="292"/>
      <c r="X164" s="282" t="s">
        <v>575</v>
      </c>
      <c r="AA164" s="292"/>
      <c r="AB164" s="292"/>
      <c r="AD164" s="292"/>
      <c r="AE164" s="309"/>
    </row>
    <row r="165" spans="1:31" s="281" customFormat="1" ht="12" x14ac:dyDescent="0.2">
      <c r="A165" s="330"/>
      <c r="B165" s="299" t="s">
        <v>63</v>
      </c>
      <c r="C165" s="485" t="s">
        <v>574</v>
      </c>
      <c r="D165" s="485"/>
      <c r="E165" s="485"/>
      <c r="F165" s="314"/>
      <c r="G165" s="314"/>
      <c r="H165" s="314"/>
      <c r="I165" s="314"/>
      <c r="J165" s="329">
        <v>49.56</v>
      </c>
      <c r="K165" s="314"/>
      <c r="L165" s="329">
        <v>1288.56</v>
      </c>
      <c r="M165" s="314"/>
      <c r="N165" s="328"/>
      <c r="V165" s="310"/>
      <c r="W165" s="292"/>
      <c r="X165" s="282" t="s">
        <v>574</v>
      </c>
      <c r="AA165" s="292"/>
      <c r="AB165" s="292"/>
      <c r="AD165" s="292"/>
      <c r="AE165" s="309"/>
    </row>
    <row r="166" spans="1:31" s="281" customFormat="1" ht="12" x14ac:dyDescent="0.2">
      <c r="A166" s="330"/>
      <c r="B166" s="299" t="s">
        <v>62</v>
      </c>
      <c r="C166" s="485" t="s">
        <v>572</v>
      </c>
      <c r="D166" s="485"/>
      <c r="E166" s="485"/>
      <c r="F166" s="314"/>
      <c r="G166" s="314"/>
      <c r="H166" s="314"/>
      <c r="I166" s="314"/>
      <c r="J166" s="329">
        <v>7.84</v>
      </c>
      <c r="K166" s="314"/>
      <c r="L166" s="329">
        <v>203.84</v>
      </c>
      <c r="M166" s="314" t="s">
        <v>573</v>
      </c>
      <c r="N166" s="328">
        <v>3975</v>
      </c>
      <c r="V166" s="310"/>
      <c r="W166" s="292"/>
      <c r="X166" s="282" t="s">
        <v>572</v>
      </c>
      <c r="AA166" s="292"/>
      <c r="AB166" s="292"/>
      <c r="AD166" s="292"/>
      <c r="AE166" s="309"/>
    </row>
    <row r="167" spans="1:31" s="281" customFormat="1" ht="12" x14ac:dyDescent="0.2">
      <c r="A167" s="330"/>
      <c r="B167" s="299"/>
      <c r="C167" s="485" t="s">
        <v>553</v>
      </c>
      <c r="D167" s="485"/>
      <c r="E167" s="485"/>
      <c r="F167" s="314" t="s">
        <v>552</v>
      </c>
      <c r="G167" s="314" t="s">
        <v>590</v>
      </c>
      <c r="H167" s="314"/>
      <c r="I167" s="314" t="s">
        <v>589</v>
      </c>
      <c r="J167" s="329"/>
      <c r="K167" s="314"/>
      <c r="L167" s="329"/>
      <c r="M167" s="314"/>
      <c r="N167" s="328"/>
      <c r="V167" s="310"/>
      <c r="W167" s="292"/>
      <c r="Y167" s="282" t="s">
        <v>553</v>
      </c>
      <c r="AA167" s="292"/>
      <c r="AB167" s="292"/>
      <c r="AD167" s="292"/>
      <c r="AE167" s="309"/>
    </row>
    <row r="168" spans="1:31" s="281" customFormat="1" ht="12" x14ac:dyDescent="0.2">
      <c r="A168" s="330"/>
      <c r="B168" s="299"/>
      <c r="C168" s="485" t="s">
        <v>549</v>
      </c>
      <c r="D168" s="485"/>
      <c r="E168" s="485"/>
      <c r="F168" s="314" t="s">
        <v>552</v>
      </c>
      <c r="G168" s="314" t="s">
        <v>588</v>
      </c>
      <c r="H168" s="314"/>
      <c r="I168" s="314" t="s">
        <v>587</v>
      </c>
      <c r="J168" s="329"/>
      <c r="K168" s="314"/>
      <c r="L168" s="329"/>
      <c r="M168" s="314"/>
      <c r="N168" s="328"/>
      <c r="V168" s="310"/>
      <c r="W168" s="292"/>
      <c r="Y168" s="282" t="s">
        <v>549</v>
      </c>
      <c r="AA168" s="292"/>
      <c r="AB168" s="292"/>
      <c r="AD168" s="292"/>
      <c r="AE168" s="309"/>
    </row>
    <row r="169" spans="1:31" s="281" customFormat="1" ht="12" x14ac:dyDescent="0.2">
      <c r="A169" s="330"/>
      <c r="B169" s="299"/>
      <c r="C169" s="486" t="s">
        <v>548</v>
      </c>
      <c r="D169" s="486"/>
      <c r="E169" s="486"/>
      <c r="F169" s="327"/>
      <c r="G169" s="327"/>
      <c r="H169" s="327"/>
      <c r="I169" s="327"/>
      <c r="J169" s="332">
        <v>54.11</v>
      </c>
      <c r="K169" s="327"/>
      <c r="L169" s="332">
        <v>1406.86</v>
      </c>
      <c r="M169" s="327"/>
      <c r="N169" s="331"/>
      <c r="V169" s="310"/>
      <c r="W169" s="292"/>
      <c r="Z169" s="282" t="s">
        <v>548</v>
      </c>
      <c r="AA169" s="292"/>
      <c r="AB169" s="292"/>
      <c r="AD169" s="292"/>
      <c r="AE169" s="309"/>
    </row>
    <row r="170" spans="1:31" s="281" customFormat="1" ht="12" x14ac:dyDescent="0.2">
      <c r="A170" s="330"/>
      <c r="B170" s="299"/>
      <c r="C170" s="485" t="s">
        <v>547</v>
      </c>
      <c r="D170" s="485"/>
      <c r="E170" s="485"/>
      <c r="F170" s="314"/>
      <c r="G170" s="314"/>
      <c r="H170" s="314"/>
      <c r="I170" s="314"/>
      <c r="J170" s="329"/>
      <c r="K170" s="314"/>
      <c r="L170" s="329">
        <v>322.14</v>
      </c>
      <c r="M170" s="314"/>
      <c r="N170" s="328">
        <v>6282</v>
      </c>
      <c r="V170" s="310"/>
      <c r="W170" s="292"/>
      <c r="Y170" s="282" t="s">
        <v>547</v>
      </c>
      <c r="AA170" s="292"/>
      <c r="AB170" s="292"/>
      <c r="AD170" s="292"/>
      <c r="AE170" s="309"/>
    </row>
    <row r="171" spans="1:31" s="281" customFormat="1" ht="22.5" x14ac:dyDescent="0.2">
      <c r="A171" s="330"/>
      <c r="B171" s="299" t="s">
        <v>546</v>
      </c>
      <c r="C171" s="485" t="s">
        <v>544</v>
      </c>
      <c r="D171" s="485"/>
      <c r="E171" s="485"/>
      <c r="F171" s="314" t="s">
        <v>497</v>
      </c>
      <c r="G171" s="314" t="s">
        <v>545</v>
      </c>
      <c r="H171" s="314"/>
      <c r="I171" s="314" t="s">
        <v>545</v>
      </c>
      <c r="J171" s="329"/>
      <c r="K171" s="314"/>
      <c r="L171" s="329">
        <v>331.8</v>
      </c>
      <c r="M171" s="314"/>
      <c r="N171" s="328">
        <v>6470</v>
      </c>
      <c r="V171" s="310"/>
      <c r="W171" s="292"/>
      <c r="Y171" s="282" t="s">
        <v>544</v>
      </c>
      <c r="AA171" s="292"/>
      <c r="AB171" s="292"/>
      <c r="AD171" s="292"/>
      <c r="AE171" s="309"/>
    </row>
    <row r="172" spans="1:31" s="281" customFormat="1" ht="45" x14ac:dyDescent="0.2">
      <c r="A172" s="330"/>
      <c r="B172" s="299" t="s">
        <v>543</v>
      </c>
      <c r="C172" s="485" t="s">
        <v>539</v>
      </c>
      <c r="D172" s="485"/>
      <c r="E172" s="485"/>
      <c r="F172" s="314" t="s">
        <v>497</v>
      </c>
      <c r="G172" s="314" t="s">
        <v>542</v>
      </c>
      <c r="H172" s="314" t="s">
        <v>541</v>
      </c>
      <c r="I172" s="314" t="s">
        <v>540</v>
      </c>
      <c r="J172" s="329"/>
      <c r="K172" s="314"/>
      <c r="L172" s="329">
        <v>164.29</v>
      </c>
      <c r="M172" s="314"/>
      <c r="N172" s="328">
        <v>3204</v>
      </c>
      <c r="V172" s="310"/>
      <c r="W172" s="292"/>
      <c r="Y172" s="282" t="s">
        <v>539</v>
      </c>
      <c r="AA172" s="292"/>
      <c r="AB172" s="292"/>
      <c r="AD172" s="292"/>
      <c r="AE172" s="309"/>
    </row>
    <row r="173" spans="1:31" s="281" customFormat="1" ht="12" x14ac:dyDescent="0.2">
      <c r="A173" s="321"/>
      <c r="B173" s="290"/>
      <c r="C173" s="487" t="s">
        <v>538</v>
      </c>
      <c r="D173" s="487"/>
      <c r="E173" s="487"/>
      <c r="F173" s="323"/>
      <c r="G173" s="323"/>
      <c r="H173" s="323"/>
      <c r="I173" s="323"/>
      <c r="J173" s="324"/>
      <c r="K173" s="323"/>
      <c r="L173" s="324">
        <v>1902.95</v>
      </c>
      <c r="M173" s="327"/>
      <c r="N173" s="322"/>
      <c r="V173" s="310"/>
      <c r="W173" s="292"/>
      <c r="AA173" s="292" t="s">
        <v>538</v>
      </c>
      <c r="AB173" s="292"/>
      <c r="AD173" s="292"/>
      <c r="AE173" s="309"/>
    </row>
    <row r="174" spans="1:31" s="281" customFormat="1" ht="45" x14ac:dyDescent="0.2">
      <c r="A174" s="326" t="s">
        <v>359</v>
      </c>
      <c r="B174" s="325" t="s">
        <v>586</v>
      </c>
      <c r="C174" s="487" t="s">
        <v>583</v>
      </c>
      <c r="D174" s="487"/>
      <c r="E174" s="487"/>
      <c r="F174" s="323" t="s">
        <v>585</v>
      </c>
      <c r="G174" s="323"/>
      <c r="H174" s="323"/>
      <c r="I174" s="323" t="s">
        <v>584</v>
      </c>
      <c r="J174" s="324"/>
      <c r="K174" s="323"/>
      <c r="L174" s="324"/>
      <c r="M174" s="323"/>
      <c r="N174" s="322"/>
      <c r="V174" s="310"/>
      <c r="W174" s="292" t="s">
        <v>583</v>
      </c>
      <c r="AA174" s="292"/>
      <c r="AB174" s="292"/>
      <c r="AD174" s="292"/>
      <c r="AE174" s="309"/>
    </row>
    <row r="175" spans="1:31" s="281" customFormat="1" ht="12" x14ac:dyDescent="0.2">
      <c r="A175" s="330"/>
      <c r="B175" s="299" t="s">
        <v>65</v>
      </c>
      <c r="C175" s="485" t="s">
        <v>575</v>
      </c>
      <c r="D175" s="485"/>
      <c r="E175" s="485"/>
      <c r="F175" s="314"/>
      <c r="G175" s="314"/>
      <c r="H175" s="314"/>
      <c r="I175" s="314"/>
      <c r="J175" s="329">
        <v>2.58</v>
      </c>
      <c r="K175" s="314"/>
      <c r="L175" s="329">
        <v>67.08</v>
      </c>
      <c r="M175" s="314" t="s">
        <v>573</v>
      </c>
      <c r="N175" s="328">
        <v>1308</v>
      </c>
      <c r="V175" s="310"/>
      <c r="W175" s="292"/>
      <c r="X175" s="282" t="s">
        <v>575</v>
      </c>
      <c r="AA175" s="292"/>
      <c r="AB175" s="292"/>
      <c r="AD175" s="292"/>
      <c r="AE175" s="309"/>
    </row>
    <row r="176" spans="1:31" s="281" customFormat="1" ht="12" x14ac:dyDescent="0.2">
      <c r="A176" s="330"/>
      <c r="B176" s="299" t="s">
        <v>63</v>
      </c>
      <c r="C176" s="485" t="s">
        <v>574</v>
      </c>
      <c r="D176" s="485"/>
      <c r="E176" s="485"/>
      <c r="F176" s="314"/>
      <c r="G176" s="314"/>
      <c r="H176" s="314"/>
      <c r="I176" s="314"/>
      <c r="J176" s="329">
        <v>12.81</v>
      </c>
      <c r="K176" s="314"/>
      <c r="L176" s="329">
        <v>333.06</v>
      </c>
      <c r="M176" s="314"/>
      <c r="N176" s="328"/>
      <c r="V176" s="310"/>
      <c r="W176" s="292"/>
      <c r="X176" s="282" t="s">
        <v>574</v>
      </c>
      <c r="AA176" s="292"/>
      <c r="AB176" s="292"/>
      <c r="AD176" s="292"/>
      <c r="AE176" s="309"/>
    </row>
    <row r="177" spans="1:31" s="281" customFormat="1" ht="12" x14ac:dyDescent="0.2">
      <c r="A177" s="330"/>
      <c r="B177" s="299" t="s">
        <v>62</v>
      </c>
      <c r="C177" s="485" t="s">
        <v>572</v>
      </c>
      <c r="D177" s="485"/>
      <c r="E177" s="485"/>
      <c r="F177" s="314"/>
      <c r="G177" s="314"/>
      <c r="H177" s="314"/>
      <c r="I177" s="314"/>
      <c r="J177" s="329">
        <v>2.29</v>
      </c>
      <c r="K177" s="314"/>
      <c r="L177" s="329">
        <v>59.54</v>
      </c>
      <c r="M177" s="314" t="s">
        <v>573</v>
      </c>
      <c r="N177" s="328">
        <v>1161</v>
      </c>
      <c r="V177" s="310"/>
      <c r="W177" s="292"/>
      <c r="X177" s="282" t="s">
        <v>572</v>
      </c>
      <c r="AA177" s="292"/>
      <c r="AB177" s="292"/>
      <c r="AD177" s="292"/>
      <c r="AE177" s="309"/>
    </row>
    <row r="178" spans="1:31" s="281" customFormat="1" ht="12" x14ac:dyDescent="0.2">
      <c r="A178" s="330"/>
      <c r="B178" s="299"/>
      <c r="C178" s="485" t="s">
        <v>553</v>
      </c>
      <c r="D178" s="485"/>
      <c r="E178" s="485"/>
      <c r="F178" s="314" t="s">
        <v>552</v>
      </c>
      <c r="G178" s="314" t="s">
        <v>582</v>
      </c>
      <c r="H178" s="314"/>
      <c r="I178" s="314" t="s">
        <v>581</v>
      </c>
      <c r="J178" s="329"/>
      <c r="K178" s="314"/>
      <c r="L178" s="329"/>
      <c r="M178" s="314"/>
      <c r="N178" s="328"/>
      <c r="V178" s="310"/>
      <c r="W178" s="292"/>
      <c r="Y178" s="282" t="s">
        <v>553</v>
      </c>
      <c r="AA178" s="292"/>
      <c r="AB178" s="292"/>
      <c r="AD178" s="292"/>
      <c r="AE178" s="309"/>
    </row>
    <row r="179" spans="1:31" s="281" customFormat="1" ht="12" x14ac:dyDescent="0.2">
      <c r="A179" s="330"/>
      <c r="B179" s="299"/>
      <c r="C179" s="485" t="s">
        <v>549</v>
      </c>
      <c r="D179" s="485"/>
      <c r="E179" s="485"/>
      <c r="F179" s="314" t="s">
        <v>552</v>
      </c>
      <c r="G179" s="314" t="s">
        <v>580</v>
      </c>
      <c r="H179" s="314"/>
      <c r="I179" s="314" t="s">
        <v>579</v>
      </c>
      <c r="J179" s="329"/>
      <c r="K179" s="314"/>
      <c r="L179" s="329"/>
      <c r="M179" s="314"/>
      <c r="N179" s="328"/>
      <c r="V179" s="310"/>
      <c r="W179" s="292"/>
      <c r="Y179" s="282" t="s">
        <v>549</v>
      </c>
      <c r="AA179" s="292"/>
      <c r="AB179" s="292"/>
      <c r="AD179" s="292"/>
      <c r="AE179" s="309"/>
    </row>
    <row r="180" spans="1:31" s="281" customFormat="1" ht="12" x14ac:dyDescent="0.2">
      <c r="A180" s="330"/>
      <c r="B180" s="299"/>
      <c r="C180" s="486" t="s">
        <v>548</v>
      </c>
      <c r="D180" s="486"/>
      <c r="E180" s="486"/>
      <c r="F180" s="327"/>
      <c r="G180" s="327"/>
      <c r="H180" s="327"/>
      <c r="I180" s="327"/>
      <c r="J180" s="332">
        <v>15.39</v>
      </c>
      <c r="K180" s="327"/>
      <c r="L180" s="332">
        <v>400.14</v>
      </c>
      <c r="M180" s="327"/>
      <c r="N180" s="331"/>
      <c r="V180" s="310"/>
      <c r="W180" s="292"/>
      <c r="Z180" s="282" t="s">
        <v>548</v>
      </c>
      <c r="AA180" s="292"/>
      <c r="AB180" s="292"/>
      <c r="AD180" s="292"/>
      <c r="AE180" s="309"/>
    </row>
    <row r="181" spans="1:31" s="281" customFormat="1" ht="12" x14ac:dyDescent="0.2">
      <c r="A181" s="330"/>
      <c r="B181" s="299"/>
      <c r="C181" s="485" t="s">
        <v>547</v>
      </c>
      <c r="D181" s="485"/>
      <c r="E181" s="485"/>
      <c r="F181" s="314"/>
      <c r="G181" s="314"/>
      <c r="H181" s="314"/>
      <c r="I181" s="314"/>
      <c r="J181" s="329"/>
      <c r="K181" s="314"/>
      <c r="L181" s="329">
        <v>126.62</v>
      </c>
      <c r="M181" s="314"/>
      <c r="N181" s="328">
        <v>2469</v>
      </c>
      <c r="V181" s="310"/>
      <c r="W181" s="292"/>
      <c r="Y181" s="282" t="s">
        <v>547</v>
      </c>
      <c r="AA181" s="292"/>
      <c r="AB181" s="292"/>
      <c r="AD181" s="292"/>
      <c r="AE181" s="309"/>
    </row>
    <row r="182" spans="1:31" s="281" customFormat="1" ht="22.5" x14ac:dyDescent="0.2">
      <c r="A182" s="330"/>
      <c r="B182" s="299" t="s">
        <v>546</v>
      </c>
      <c r="C182" s="485" t="s">
        <v>544</v>
      </c>
      <c r="D182" s="485"/>
      <c r="E182" s="485"/>
      <c r="F182" s="314" t="s">
        <v>497</v>
      </c>
      <c r="G182" s="314" t="s">
        <v>545</v>
      </c>
      <c r="H182" s="314"/>
      <c r="I182" s="314" t="s">
        <v>545</v>
      </c>
      <c r="J182" s="329"/>
      <c r="K182" s="314"/>
      <c r="L182" s="329">
        <v>130.41999999999999</v>
      </c>
      <c r="M182" s="314"/>
      <c r="N182" s="328">
        <v>2543</v>
      </c>
      <c r="V182" s="310"/>
      <c r="W182" s="292"/>
      <c r="Y182" s="282" t="s">
        <v>544</v>
      </c>
      <c r="AA182" s="292"/>
      <c r="AB182" s="292"/>
      <c r="AD182" s="292"/>
      <c r="AE182" s="309"/>
    </row>
    <row r="183" spans="1:31" s="281" customFormat="1" ht="45" x14ac:dyDescent="0.2">
      <c r="A183" s="330"/>
      <c r="B183" s="299" t="s">
        <v>543</v>
      </c>
      <c r="C183" s="485" t="s">
        <v>539</v>
      </c>
      <c r="D183" s="485"/>
      <c r="E183" s="485"/>
      <c r="F183" s="314" t="s">
        <v>497</v>
      </c>
      <c r="G183" s="314" t="s">
        <v>542</v>
      </c>
      <c r="H183" s="314" t="s">
        <v>541</v>
      </c>
      <c r="I183" s="314" t="s">
        <v>540</v>
      </c>
      <c r="J183" s="329"/>
      <c r="K183" s="314"/>
      <c r="L183" s="329">
        <v>64.58</v>
      </c>
      <c r="M183" s="314"/>
      <c r="N183" s="328">
        <v>1259</v>
      </c>
      <c r="V183" s="310"/>
      <c r="W183" s="292"/>
      <c r="Y183" s="282" t="s">
        <v>539</v>
      </c>
      <c r="AA183" s="292"/>
      <c r="AB183" s="292"/>
      <c r="AD183" s="292"/>
      <c r="AE183" s="309"/>
    </row>
    <row r="184" spans="1:31" s="281" customFormat="1" ht="12" x14ac:dyDescent="0.2">
      <c r="A184" s="321"/>
      <c r="B184" s="290"/>
      <c r="C184" s="487" t="s">
        <v>538</v>
      </c>
      <c r="D184" s="487"/>
      <c r="E184" s="487"/>
      <c r="F184" s="323"/>
      <c r="G184" s="323"/>
      <c r="H184" s="323"/>
      <c r="I184" s="323"/>
      <c r="J184" s="324"/>
      <c r="K184" s="323"/>
      <c r="L184" s="324">
        <v>595.14</v>
      </c>
      <c r="M184" s="327"/>
      <c r="N184" s="322"/>
      <c r="V184" s="310"/>
      <c r="W184" s="292"/>
      <c r="AA184" s="292" t="s">
        <v>538</v>
      </c>
      <c r="AB184" s="292"/>
      <c r="AD184" s="292"/>
      <c r="AE184" s="309"/>
    </row>
    <row r="185" spans="1:31" s="281" customFormat="1" ht="33.75" x14ac:dyDescent="0.2">
      <c r="A185" s="326" t="s">
        <v>389</v>
      </c>
      <c r="B185" s="325" t="s">
        <v>578</v>
      </c>
      <c r="C185" s="487" t="s">
        <v>576</v>
      </c>
      <c r="D185" s="487"/>
      <c r="E185" s="487"/>
      <c r="F185" s="323" t="s">
        <v>577</v>
      </c>
      <c r="G185" s="323"/>
      <c r="H185" s="323"/>
      <c r="I185" s="323" t="s">
        <v>542</v>
      </c>
      <c r="J185" s="324"/>
      <c r="K185" s="323"/>
      <c r="L185" s="324"/>
      <c r="M185" s="323"/>
      <c r="N185" s="322"/>
      <c r="V185" s="310"/>
      <c r="W185" s="292" t="s">
        <v>576</v>
      </c>
      <c r="AA185" s="292"/>
      <c r="AB185" s="292"/>
      <c r="AD185" s="292"/>
      <c r="AE185" s="309"/>
    </row>
    <row r="186" spans="1:31" s="281" customFormat="1" ht="12" x14ac:dyDescent="0.2">
      <c r="A186" s="330"/>
      <c r="B186" s="299" t="s">
        <v>65</v>
      </c>
      <c r="C186" s="485" t="s">
        <v>575</v>
      </c>
      <c r="D186" s="485"/>
      <c r="E186" s="485"/>
      <c r="F186" s="314"/>
      <c r="G186" s="314"/>
      <c r="H186" s="314"/>
      <c r="I186" s="314"/>
      <c r="J186" s="329">
        <v>19.96</v>
      </c>
      <c r="K186" s="314"/>
      <c r="L186" s="329">
        <v>1197.5999999999999</v>
      </c>
      <c r="M186" s="314" t="s">
        <v>573</v>
      </c>
      <c r="N186" s="328">
        <v>23353</v>
      </c>
      <c r="V186" s="310"/>
      <c r="W186" s="292"/>
      <c r="X186" s="282" t="s">
        <v>575</v>
      </c>
      <c r="AA186" s="292"/>
      <c r="AB186" s="292"/>
      <c r="AD186" s="292"/>
      <c r="AE186" s="309"/>
    </row>
    <row r="187" spans="1:31" s="281" customFormat="1" ht="12" x14ac:dyDescent="0.2">
      <c r="A187" s="330"/>
      <c r="B187" s="299" t="s">
        <v>63</v>
      </c>
      <c r="C187" s="485" t="s">
        <v>574</v>
      </c>
      <c r="D187" s="485"/>
      <c r="E187" s="485"/>
      <c r="F187" s="314"/>
      <c r="G187" s="314"/>
      <c r="H187" s="314"/>
      <c r="I187" s="314"/>
      <c r="J187" s="329">
        <v>67.38</v>
      </c>
      <c r="K187" s="314"/>
      <c r="L187" s="329">
        <v>4042.8</v>
      </c>
      <c r="M187" s="314"/>
      <c r="N187" s="328"/>
      <c r="V187" s="310"/>
      <c r="W187" s="292"/>
      <c r="X187" s="282" t="s">
        <v>574</v>
      </c>
      <c r="AA187" s="292"/>
      <c r="AB187" s="292"/>
      <c r="AD187" s="292"/>
      <c r="AE187" s="309"/>
    </row>
    <row r="188" spans="1:31" s="281" customFormat="1" ht="12" x14ac:dyDescent="0.2">
      <c r="A188" s="330"/>
      <c r="B188" s="299" t="s">
        <v>62</v>
      </c>
      <c r="C188" s="485" t="s">
        <v>572</v>
      </c>
      <c r="D188" s="485"/>
      <c r="E188" s="485"/>
      <c r="F188" s="314"/>
      <c r="G188" s="314"/>
      <c r="H188" s="314"/>
      <c r="I188" s="314"/>
      <c r="J188" s="329">
        <v>7.66</v>
      </c>
      <c r="K188" s="314"/>
      <c r="L188" s="329">
        <v>459.6</v>
      </c>
      <c r="M188" s="314" t="s">
        <v>573</v>
      </c>
      <c r="N188" s="328">
        <v>8962</v>
      </c>
      <c r="V188" s="310"/>
      <c r="W188" s="292"/>
      <c r="X188" s="282" t="s">
        <v>572</v>
      </c>
      <c r="AA188" s="292"/>
      <c r="AB188" s="292"/>
      <c r="AD188" s="292"/>
      <c r="AE188" s="309"/>
    </row>
    <row r="189" spans="1:31" s="281" customFormat="1" ht="22.5" x14ac:dyDescent="0.2">
      <c r="A189" s="336"/>
      <c r="B189" s="335" t="s">
        <v>571</v>
      </c>
      <c r="C189" s="490" t="s">
        <v>570</v>
      </c>
      <c r="D189" s="490"/>
      <c r="E189" s="490"/>
      <c r="F189" s="334" t="s">
        <v>558</v>
      </c>
      <c r="G189" s="334" t="s">
        <v>557</v>
      </c>
      <c r="H189" s="334"/>
      <c r="I189" s="334" t="s">
        <v>557</v>
      </c>
      <c r="J189" s="299"/>
      <c r="K189" s="314"/>
      <c r="L189" s="329"/>
      <c r="M189" s="314"/>
      <c r="N189" s="333"/>
      <c r="V189" s="310"/>
      <c r="W189" s="292"/>
      <c r="AA189" s="292"/>
      <c r="AB189" s="292"/>
      <c r="AD189" s="292"/>
      <c r="AE189" s="309" t="s">
        <v>570</v>
      </c>
    </row>
    <row r="190" spans="1:31" s="281" customFormat="1" ht="12" x14ac:dyDescent="0.2">
      <c r="A190" s="336"/>
      <c r="B190" s="335" t="s">
        <v>569</v>
      </c>
      <c r="C190" s="490" t="s">
        <v>567</v>
      </c>
      <c r="D190" s="490"/>
      <c r="E190" s="490"/>
      <c r="F190" s="334" t="s">
        <v>568</v>
      </c>
      <c r="G190" s="334" t="s">
        <v>557</v>
      </c>
      <c r="H190" s="334"/>
      <c r="I190" s="334" t="s">
        <v>557</v>
      </c>
      <c r="J190" s="299"/>
      <c r="K190" s="314"/>
      <c r="L190" s="329"/>
      <c r="M190" s="314"/>
      <c r="N190" s="333"/>
      <c r="V190" s="310"/>
      <c r="W190" s="292"/>
      <c r="AA190" s="292"/>
      <c r="AB190" s="292"/>
      <c r="AD190" s="292"/>
      <c r="AE190" s="309" t="s">
        <v>567</v>
      </c>
    </row>
    <row r="191" spans="1:31" s="281" customFormat="1" ht="12" x14ac:dyDescent="0.2">
      <c r="A191" s="336"/>
      <c r="B191" s="335" t="s">
        <v>566</v>
      </c>
      <c r="C191" s="490" t="s">
        <v>565</v>
      </c>
      <c r="D191" s="490"/>
      <c r="E191" s="490"/>
      <c r="F191" s="334" t="s">
        <v>563</v>
      </c>
      <c r="G191" s="334" t="s">
        <v>557</v>
      </c>
      <c r="H191" s="334"/>
      <c r="I191" s="334" t="s">
        <v>557</v>
      </c>
      <c r="J191" s="299"/>
      <c r="K191" s="314"/>
      <c r="L191" s="329"/>
      <c r="M191" s="314"/>
      <c r="N191" s="333"/>
      <c r="V191" s="310"/>
      <c r="W191" s="292"/>
      <c r="AA191" s="292"/>
      <c r="AB191" s="292"/>
      <c r="AD191" s="292"/>
      <c r="AE191" s="309" t="s">
        <v>565</v>
      </c>
    </row>
    <row r="192" spans="1:31" s="281" customFormat="1" ht="12" x14ac:dyDescent="0.2">
      <c r="A192" s="336"/>
      <c r="B192" s="335" t="s">
        <v>564</v>
      </c>
      <c r="C192" s="490" t="s">
        <v>562</v>
      </c>
      <c r="D192" s="490"/>
      <c r="E192" s="490"/>
      <c r="F192" s="334" t="s">
        <v>563</v>
      </c>
      <c r="G192" s="334" t="s">
        <v>557</v>
      </c>
      <c r="H192" s="334"/>
      <c r="I192" s="334" t="s">
        <v>557</v>
      </c>
      <c r="J192" s="299"/>
      <c r="K192" s="314"/>
      <c r="L192" s="329"/>
      <c r="M192" s="314"/>
      <c r="N192" s="333"/>
      <c r="V192" s="310"/>
      <c r="W192" s="292"/>
      <c r="AA192" s="292"/>
      <c r="AB192" s="292"/>
      <c r="AD192" s="292"/>
      <c r="AE192" s="309" t="s">
        <v>562</v>
      </c>
    </row>
    <row r="193" spans="1:31" s="281" customFormat="1" ht="12" x14ac:dyDescent="0.2">
      <c r="A193" s="336"/>
      <c r="B193" s="335" t="s">
        <v>561</v>
      </c>
      <c r="C193" s="490" t="s">
        <v>560</v>
      </c>
      <c r="D193" s="490"/>
      <c r="E193" s="490"/>
      <c r="F193" s="334" t="s">
        <v>558</v>
      </c>
      <c r="G193" s="334" t="s">
        <v>557</v>
      </c>
      <c r="H193" s="334"/>
      <c r="I193" s="334" t="s">
        <v>557</v>
      </c>
      <c r="J193" s="299"/>
      <c r="K193" s="314"/>
      <c r="L193" s="329"/>
      <c r="M193" s="314"/>
      <c r="N193" s="333"/>
      <c r="V193" s="310"/>
      <c r="W193" s="292"/>
      <c r="AA193" s="292"/>
      <c r="AB193" s="292"/>
      <c r="AD193" s="292"/>
      <c r="AE193" s="309" t="s">
        <v>560</v>
      </c>
    </row>
    <row r="194" spans="1:31" s="281" customFormat="1" ht="12" x14ac:dyDescent="0.2">
      <c r="A194" s="336"/>
      <c r="B194" s="335" t="s">
        <v>559</v>
      </c>
      <c r="C194" s="490" t="s">
        <v>556</v>
      </c>
      <c r="D194" s="490"/>
      <c r="E194" s="490"/>
      <c r="F194" s="334" t="s">
        <v>558</v>
      </c>
      <c r="G194" s="334" t="s">
        <v>557</v>
      </c>
      <c r="H194" s="334"/>
      <c r="I194" s="334" t="s">
        <v>557</v>
      </c>
      <c r="J194" s="299"/>
      <c r="K194" s="314"/>
      <c r="L194" s="329"/>
      <c r="M194" s="314"/>
      <c r="N194" s="333"/>
      <c r="V194" s="310"/>
      <c r="W194" s="292"/>
      <c r="AA194" s="292"/>
      <c r="AB194" s="292"/>
      <c r="AD194" s="292"/>
      <c r="AE194" s="309" t="s">
        <v>556</v>
      </c>
    </row>
    <row r="195" spans="1:31" s="281" customFormat="1" ht="12" x14ac:dyDescent="0.2">
      <c r="A195" s="330"/>
      <c r="B195" s="299"/>
      <c r="C195" s="485" t="s">
        <v>553</v>
      </c>
      <c r="D195" s="485"/>
      <c r="E195" s="485"/>
      <c r="F195" s="314" t="s">
        <v>552</v>
      </c>
      <c r="G195" s="314" t="s">
        <v>555</v>
      </c>
      <c r="H195" s="314"/>
      <c r="I195" s="314" t="s">
        <v>554</v>
      </c>
      <c r="J195" s="329"/>
      <c r="K195" s="314"/>
      <c r="L195" s="329"/>
      <c r="M195" s="314"/>
      <c r="N195" s="328"/>
      <c r="V195" s="310"/>
      <c r="W195" s="292"/>
      <c r="Y195" s="282" t="s">
        <v>553</v>
      </c>
      <c r="AA195" s="292"/>
      <c r="AB195" s="292"/>
      <c r="AD195" s="292"/>
      <c r="AE195" s="309"/>
    </row>
    <row r="196" spans="1:31" s="281" customFormat="1" ht="12" x14ac:dyDescent="0.2">
      <c r="A196" s="330"/>
      <c r="B196" s="299"/>
      <c r="C196" s="485" t="s">
        <v>549</v>
      </c>
      <c r="D196" s="485"/>
      <c r="E196" s="485"/>
      <c r="F196" s="314" t="s">
        <v>552</v>
      </c>
      <c r="G196" s="314" t="s">
        <v>551</v>
      </c>
      <c r="H196" s="314"/>
      <c r="I196" s="314" t="s">
        <v>550</v>
      </c>
      <c r="J196" s="329"/>
      <c r="K196" s="314"/>
      <c r="L196" s="329"/>
      <c r="M196" s="314"/>
      <c r="N196" s="328"/>
      <c r="V196" s="310"/>
      <c r="W196" s="292"/>
      <c r="Y196" s="282" t="s">
        <v>549</v>
      </c>
      <c r="AA196" s="292"/>
      <c r="AB196" s="292"/>
      <c r="AD196" s="292"/>
      <c r="AE196" s="309"/>
    </row>
    <row r="197" spans="1:31" s="281" customFormat="1" ht="12" x14ac:dyDescent="0.2">
      <c r="A197" s="330"/>
      <c r="B197" s="299"/>
      <c r="C197" s="486" t="s">
        <v>548</v>
      </c>
      <c r="D197" s="486"/>
      <c r="E197" s="486"/>
      <c r="F197" s="327"/>
      <c r="G197" s="327"/>
      <c r="H197" s="327"/>
      <c r="I197" s="327"/>
      <c r="J197" s="332">
        <v>87.34</v>
      </c>
      <c r="K197" s="327"/>
      <c r="L197" s="332">
        <v>5240.3999999999996</v>
      </c>
      <c r="M197" s="327"/>
      <c r="N197" s="331"/>
      <c r="V197" s="310"/>
      <c r="W197" s="292"/>
      <c r="Z197" s="282" t="s">
        <v>548</v>
      </c>
      <c r="AA197" s="292"/>
      <c r="AB197" s="292"/>
      <c r="AD197" s="292"/>
      <c r="AE197" s="309"/>
    </row>
    <row r="198" spans="1:31" s="281" customFormat="1" ht="12" x14ac:dyDescent="0.2">
      <c r="A198" s="330"/>
      <c r="B198" s="299"/>
      <c r="C198" s="485" t="s">
        <v>547</v>
      </c>
      <c r="D198" s="485"/>
      <c r="E198" s="485"/>
      <c r="F198" s="314"/>
      <c r="G198" s="314"/>
      <c r="H198" s="314"/>
      <c r="I198" s="314"/>
      <c r="J198" s="329"/>
      <c r="K198" s="314"/>
      <c r="L198" s="329">
        <v>1657.2</v>
      </c>
      <c r="M198" s="314"/>
      <c r="N198" s="328">
        <v>32315</v>
      </c>
      <c r="V198" s="310"/>
      <c r="W198" s="292"/>
      <c r="Y198" s="282" t="s">
        <v>547</v>
      </c>
      <c r="AA198" s="292"/>
      <c r="AB198" s="292"/>
      <c r="AD198" s="292"/>
      <c r="AE198" s="309"/>
    </row>
    <row r="199" spans="1:31" s="281" customFormat="1" ht="22.5" x14ac:dyDescent="0.2">
      <c r="A199" s="330"/>
      <c r="B199" s="299" t="s">
        <v>546</v>
      </c>
      <c r="C199" s="485" t="s">
        <v>544</v>
      </c>
      <c r="D199" s="485"/>
      <c r="E199" s="485"/>
      <c r="F199" s="314" t="s">
        <v>497</v>
      </c>
      <c r="G199" s="314" t="s">
        <v>545</v>
      </c>
      <c r="H199" s="314"/>
      <c r="I199" s="314" t="s">
        <v>545</v>
      </c>
      <c r="J199" s="329"/>
      <c r="K199" s="314"/>
      <c r="L199" s="329">
        <v>1706.92</v>
      </c>
      <c r="M199" s="314"/>
      <c r="N199" s="328">
        <v>33284</v>
      </c>
      <c r="V199" s="310"/>
      <c r="W199" s="292"/>
      <c r="Y199" s="282" t="s">
        <v>544</v>
      </c>
      <c r="AA199" s="292"/>
      <c r="AB199" s="292"/>
      <c r="AD199" s="292"/>
      <c r="AE199" s="309"/>
    </row>
    <row r="200" spans="1:31" s="281" customFormat="1" ht="45" x14ac:dyDescent="0.2">
      <c r="A200" s="330"/>
      <c r="B200" s="299" t="s">
        <v>543</v>
      </c>
      <c r="C200" s="485" t="s">
        <v>539</v>
      </c>
      <c r="D200" s="485"/>
      <c r="E200" s="485"/>
      <c r="F200" s="314" t="s">
        <v>497</v>
      </c>
      <c r="G200" s="314" t="s">
        <v>542</v>
      </c>
      <c r="H200" s="314" t="s">
        <v>541</v>
      </c>
      <c r="I200" s="314" t="s">
        <v>540</v>
      </c>
      <c r="J200" s="329"/>
      <c r="K200" s="314"/>
      <c r="L200" s="329">
        <v>845.17</v>
      </c>
      <c r="M200" s="314"/>
      <c r="N200" s="328">
        <v>16481</v>
      </c>
      <c r="V200" s="310"/>
      <c r="W200" s="292"/>
      <c r="Y200" s="282" t="s">
        <v>539</v>
      </c>
      <c r="AA200" s="292"/>
      <c r="AB200" s="292"/>
      <c r="AD200" s="292"/>
      <c r="AE200" s="309"/>
    </row>
    <row r="201" spans="1:31" s="281" customFormat="1" ht="12" x14ac:dyDescent="0.2">
      <c r="A201" s="321"/>
      <c r="B201" s="290"/>
      <c r="C201" s="487" t="s">
        <v>538</v>
      </c>
      <c r="D201" s="487"/>
      <c r="E201" s="487"/>
      <c r="F201" s="323"/>
      <c r="G201" s="323"/>
      <c r="H201" s="323"/>
      <c r="I201" s="323"/>
      <c r="J201" s="324"/>
      <c r="K201" s="323"/>
      <c r="L201" s="324">
        <v>7792.49</v>
      </c>
      <c r="M201" s="327"/>
      <c r="N201" s="322"/>
      <c r="V201" s="310"/>
      <c r="W201" s="292"/>
      <c r="AA201" s="292" t="s">
        <v>538</v>
      </c>
      <c r="AB201" s="292"/>
      <c r="AD201" s="292"/>
      <c r="AE201" s="309"/>
    </row>
    <row r="202" spans="1:31" s="281" customFormat="1" ht="45" x14ac:dyDescent="0.2">
      <c r="A202" s="326" t="s">
        <v>360</v>
      </c>
      <c r="B202" s="325" t="s">
        <v>537</v>
      </c>
      <c r="C202" s="487" t="s">
        <v>534</v>
      </c>
      <c r="D202" s="487"/>
      <c r="E202" s="487"/>
      <c r="F202" s="323" t="s">
        <v>536</v>
      </c>
      <c r="G202" s="323"/>
      <c r="H202" s="323"/>
      <c r="I202" s="323" t="s">
        <v>535</v>
      </c>
      <c r="J202" s="324">
        <v>11574.63</v>
      </c>
      <c r="K202" s="323"/>
      <c r="L202" s="324">
        <v>13889.56</v>
      </c>
      <c r="M202" s="323"/>
      <c r="N202" s="322"/>
      <c r="V202" s="310"/>
      <c r="W202" s="292" t="s">
        <v>534</v>
      </c>
      <c r="AA202" s="292"/>
      <c r="AB202" s="292"/>
      <c r="AD202" s="292"/>
      <c r="AE202" s="309"/>
    </row>
    <row r="203" spans="1:31" s="281" customFormat="1" ht="12" x14ac:dyDescent="0.2">
      <c r="A203" s="321"/>
      <c r="B203" s="290"/>
      <c r="C203" s="320" t="s">
        <v>533</v>
      </c>
      <c r="D203" s="319"/>
      <c r="E203" s="319"/>
      <c r="F203" s="315"/>
      <c r="G203" s="315"/>
      <c r="H203" s="315"/>
      <c r="I203" s="315"/>
      <c r="J203" s="318"/>
      <c r="K203" s="315"/>
      <c r="L203" s="318"/>
      <c r="M203" s="317"/>
      <c r="N203" s="316"/>
      <c r="V203" s="310"/>
      <c r="W203" s="292"/>
      <c r="AA203" s="292"/>
      <c r="AB203" s="292"/>
      <c r="AD203" s="292"/>
      <c r="AE203" s="309"/>
    </row>
    <row r="204" spans="1:31" s="281" customFormat="1" ht="1.5" customHeight="1" x14ac:dyDescent="0.2">
      <c r="A204" s="315"/>
      <c r="B204" s="290"/>
      <c r="C204" s="290"/>
      <c r="D204" s="290"/>
      <c r="E204" s="290"/>
      <c r="F204" s="315"/>
      <c r="G204" s="315"/>
      <c r="H204" s="315"/>
      <c r="I204" s="315"/>
      <c r="J204" s="291"/>
      <c r="K204" s="315"/>
      <c r="L204" s="291"/>
      <c r="M204" s="314"/>
      <c r="N204" s="291"/>
      <c r="V204" s="310"/>
      <c r="W204" s="292"/>
      <c r="AA204" s="292"/>
      <c r="AB204" s="292"/>
      <c r="AD204" s="292"/>
      <c r="AE204" s="309"/>
    </row>
    <row r="205" spans="1:31" s="281" customFormat="1" ht="12" x14ac:dyDescent="0.2">
      <c r="A205" s="304"/>
      <c r="B205" s="303"/>
      <c r="C205" s="487" t="s">
        <v>532</v>
      </c>
      <c r="D205" s="487"/>
      <c r="E205" s="487"/>
      <c r="F205" s="487"/>
      <c r="G205" s="487"/>
      <c r="H205" s="487"/>
      <c r="I205" s="487"/>
      <c r="J205" s="487"/>
      <c r="K205" s="487"/>
      <c r="L205" s="302"/>
      <c r="M205" s="313"/>
      <c r="N205" s="300"/>
      <c r="V205" s="310"/>
      <c r="W205" s="292"/>
      <c r="AA205" s="292"/>
      <c r="AB205" s="292" t="s">
        <v>532</v>
      </c>
      <c r="AD205" s="292"/>
      <c r="AE205" s="309"/>
    </row>
    <row r="206" spans="1:31" s="281" customFormat="1" ht="12" x14ac:dyDescent="0.2">
      <c r="A206" s="295"/>
      <c r="B206" s="299"/>
      <c r="C206" s="485" t="s">
        <v>529</v>
      </c>
      <c r="D206" s="485"/>
      <c r="E206" s="485"/>
      <c r="F206" s="485"/>
      <c r="G206" s="485"/>
      <c r="H206" s="485"/>
      <c r="I206" s="485"/>
      <c r="J206" s="485"/>
      <c r="K206" s="485"/>
      <c r="L206" s="298">
        <v>324455.23</v>
      </c>
      <c r="M206" s="312"/>
      <c r="N206" s="296">
        <v>1855784</v>
      </c>
      <c r="V206" s="310"/>
      <c r="W206" s="292"/>
      <c r="AA206" s="292"/>
      <c r="AB206" s="292"/>
      <c r="AC206" s="282" t="s">
        <v>529</v>
      </c>
      <c r="AD206" s="292"/>
      <c r="AE206" s="309"/>
    </row>
    <row r="207" spans="1:31" s="281" customFormat="1" ht="12" x14ac:dyDescent="0.2">
      <c r="A207" s="295"/>
      <c r="B207" s="299"/>
      <c r="C207" s="485" t="s">
        <v>523</v>
      </c>
      <c r="D207" s="485"/>
      <c r="E207" s="485"/>
      <c r="F207" s="485"/>
      <c r="G207" s="485"/>
      <c r="H207" s="485"/>
      <c r="I207" s="485"/>
      <c r="J207" s="485"/>
      <c r="K207" s="485"/>
      <c r="L207" s="298"/>
      <c r="M207" s="312"/>
      <c r="N207" s="296"/>
      <c r="V207" s="310"/>
      <c r="W207" s="292"/>
      <c r="AA207" s="292"/>
      <c r="AB207" s="292"/>
      <c r="AC207" s="282" t="s">
        <v>523</v>
      </c>
      <c r="AD207" s="292"/>
      <c r="AE207" s="309"/>
    </row>
    <row r="208" spans="1:31" s="281" customFormat="1" ht="12" x14ac:dyDescent="0.2">
      <c r="A208" s="295"/>
      <c r="B208" s="299"/>
      <c r="C208" s="485" t="s">
        <v>528</v>
      </c>
      <c r="D208" s="485"/>
      <c r="E208" s="485"/>
      <c r="F208" s="485"/>
      <c r="G208" s="485"/>
      <c r="H208" s="485"/>
      <c r="I208" s="485"/>
      <c r="J208" s="485"/>
      <c r="K208" s="485"/>
      <c r="L208" s="298">
        <v>3859.07</v>
      </c>
      <c r="M208" s="312"/>
      <c r="N208" s="296">
        <v>75251</v>
      </c>
      <c r="V208" s="310"/>
      <c r="W208" s="292"/>
      <c r="AA208" s="292"/>
      <c r="AB208" s="292"/>
      <c r="AC208" s="282" t="s">
        <v>528</v>
      </c>
      <c r="AD208" s="292"/>
      <c r="AE208" s="309"/>
    </row>
    <row r="209" spans="1:31" s="281" customFormat="1" ht="12" x14ac:dyDescent="0.2">
      <c r="A209" s="295"/>
      <c r="B209" s="299"/>
      <c r="C209" s="485" t="s">
        <v>527</v>
      </c>
      <c r="D209" s="485"/>
      <c r="E209" s="485"/>
      <c r="F209" s="485"/>
      <c r="G209" s="485"/>
      <c r="H209" s="485"/>
      <c r="I209" s="485"/>
      <c r="J209" s="485"/>
      <c r="K209" s="485"/>
      <c r="L209" s="298">
        <v>11196.51</v>
      </c>
      <c r="M209" s="312"/>
      <c r="N209" s="296">
        <v>88117</v>
      </c>
      <c r="V209" s="310"/>
      <c r="W209" s="292"/>
      <c r="AA209" s="292"/>
      <c r="AB209" s="292"/>
      <c r="AC209" s="282" t="s">
        <v>527</v>
      </c>
      <c r="AD209" s="292"/>
      <c r="AE209" s="309"/>
    </row>
    <row r="210" spans="1:31" s="281" customFormat="1" ht="12" x14ac:dyDescent="0.2">
      <c r="A210" s="295"/>
      <c r="B210" s="299"/>
      <c r="C210" s="485" t="s">
        <v>526</v>
      </c>
      <c r="D210" s="485"/>
      <c r="E210" s="485"/>
      <c r="F210" s="485"/>
      <c r="G210" s="485"/>
      <c r="H210" s="485"/>
      <c r="I210" s="485"/>
      <c r="J210" s="485"/>
      <c r="K210" s="485"/>
      <c r="L210" s="298">
        <v>1308.73</v>
      </c>
      <c r="M210" s="312"/>
      <c r="N210" s="296">
        <v>25520</v>
      </c>
      <c r="V210" s="310"/>
      <c r="W210" s="292"/>
      <c r="AA210" s="292"/>
      <c r="AB210" s="292"/>
      <c r="AC210" s="282" t="s">
        <v>526</v>
      </c>
      <c r="AD210" s="292"/>
      <c r="AE210" s="309"/>
    </row>
    <row r="211" spans="1:31" s="281" customFormat="1" ht="12" x14ac:dyDescent="0.2">
      <c r="A211" s="295"/>
      <c r="B211" s="299"/>
      <c r="C211" s="485" t="s">
        <v>525</v>
      </c>
      <c r="D211" s="485"/>
      <c r="E211" s="485"/>
      <c r="F211" s="485"/>
      <c r="G211" s="485"/>
      <c r="H211" s="485"/>
      <c r="I211" s="485"/>
      <c r="J211" s="485"/>
      <c r="K211" s="485"/>
      <c r="L211" s="298">
        <v>309399.65000000002</v>
      </c>
      <c r="M211" s="312"/>
      <c r="N211" s="296">
        <v>1692416</v>
      </c>
      <c r="V211" s="310"/>
      <c r="W211" s="292"/>
      <c r="AA211" s="292"/>
      <c r="AB211" s="292"/>
      <c r="AC211" s="282" t="s">
        <v>525</v>
      </c>
      <c r="AD211" s="292"/>
      <c r="AE211" s="309"/>
    </row>
    <row r="212" spans="1:31" s="281" customFormat="1" ht="12" x14ac:dyDescent="0.2">
      <c r="A212" s="295"/>
      <c r="B212" s="299"/>
      <c r="C212" s="485" t="s">
        <v>524</v>
      </c>
      <c r="D212" s="485"/>
      <c r="E212" s="485"/>
      <c r="F212" s="485"/>
      <c r="G212" s="485"/>
      <c r="H212" s="485"/>
      <c r="I212" s="485"/>
      <c r="J212" s="485"/>
      <c r="K212" s="485"/>
      <c r="L212" s="298">
        <v>332413.63</v>
      </c>
      <c r="M212" s="312"/>
      <c r="N212" s="296">
        <v>2010971</v>
      </c>
      <c r="V212" s="310"/>
      <c r="W212" s="292"/>
      <c r="AA212" s="292"/>
      <c r="AB212" s="292"/>
      <c r="AC212" s="282" t="s">
        <v>524</v>
      </c>
      <c r="AD212" s="292"/>
      <c r="AE212" s="309"/>
    </row>
    <row r="213" spans="1:31" s="281" customFormat="1" ht="12" x14ac:dyDescent="0.2">
      <c r="A213" s="295"/>
      <c r="B213" s="299"/>
      <c r="C213" s="485" t="s">
        <v>523</v>
      </c>
      <c r="D213" s="485"/>
      <c r="E213" s="485"/>
      <c r="F213" s="485"/>
      <c r="G213" s="485"/>
      <c r="H213" s="485"/>
      <c r="I213" s="485"/>
      <c r="J213" s="485"/>
      <c r="K213" s="485"/>
      <c r="L213" s="298"/>
      <c r="M213" s="312"/>
      <c r="N213" s="296"/>
      <c r="V213" s="310"/>
      <c r="W213" s="292"/>
      <c r="AA213" s="292"/>
      <c r="AB213" s="292"/>
      <c r="AC213" s="282" t="s">
        <v>523</v>
      </c>
      <c r="AD213" s="292"/>
      <c r="AE213" s="309"/>
    </row>
    <row r="214" spans="1:31" s="281" customFormat="1" ht="12" x14ac:dyDescent="0.2">
      <c r="A214" s="295"/>
      <c r="B214" s="299"/>
      <c r="C214" s="485" t="s">
        <v>522</v>
      </c>
      <c r="D214" s="485"/>
      <c r="E214" s="485"/>
      <c r="F214" s="485"/>
      <c r="G214" s="485"/>
      <c r="H214" s="485"/>
      <c r="I214" s="485"/>
      <c r="J214" s="485"/>
      <c r="K214" s="485"/>
      <c r="L214" s="298">
        <v>3859.07</v>
      </c>
      <c r="M214" s="312"/>
      <c r="N214" s="296">
        <v>75251</v>
      </c>
      <c r="V214" s="310"/>
      <c r="W214" s="292"/>
      <c r="AA214" s="292"/>
      <c r="AB214" s="292"/>
      <c r="AC214" s="282" t="s">
        <v>522</v>
      </c>
      <c r="AD214" s="292"/>
      <c r="AE214" s="309"/>
    </row>
    <row r="215" spans="1:31" s="281" customFormat="1" ht="12" x14ac:dyDescent="0.2">
      <c r="A215" s="295"/>
      <c r="B215" s="299"/>
      <c r="C215" s="485" t="s">
        <v>520</v>
      </c>
      <c r="D215" s="485"/>
      <c r="E215" s="485"/>
      <c r="F215" s="485"/>
      <c r="G215" s="485"/>
      <c r="H215" s="485"/>
      <c r="I215" s="485"/>
      <c r="J215" s="485"/>
      <c r="K215" s="485"/>
      <c r="L215" s="298">
        <v>11196.51</v>
      </c>
      <c r="M215" s="312"/>
      <c r="N215" s="296">
        <v>88117</v>
      </c>
      <c r="V215" s="310"/>
      <c r="W215" s="292"/>
      <c r="AA215" s="292"/>
      <c r="AB215" s="292"/>
      <c r="AC215" s="282" t="s">
        <v>520</v>
      </c>
      <c r="AD215" s="292"/>
      <c r="AE215" s="309"/>
    </row>
    <row r="216" spans="1:31" s="281" customFormat="1" ht="12" x14ac:dyDescent="0.2">
      <c r="A216" s="295"/>
      <c r="B216" s="299"/>
      <c r="C216" s="485" t="s">
        <v>519</v>
      </c>
      <c r="D216" s="485"/>
      <c r="E216" s="485"/>
      <c r="F216" s="485"/>
      <c r="G216" s="485"/>
      <c r="H216" s="485"/>
      <c r="I216" s="485"/>
      <c r="J216" s="485"/>
      <c r="K216" s="485"/>
      <c r="L216" s="298">
        <v>1308.73</v>
      </c>
      <c r="M216" s="312"/>
      <c r="N216" s="296">
        <v>25520</v>
      </c>
      <c r="V216" s="310"/>
      <c r="W216" s="292"/>
      <c r="AA216" s="292"/>
      <c r="AB216" s="292"/>
      <c r="AC216" s="282" t="s">
        <v>519</v>
      </c>
      <c r="AD216" s="292"/>
      <c r="AE216" s="309"/>
    </row>
    <row r="217" spans="1:31" s="281" customFormat="1" ht="12" x14ac:dyDescent="0.2">
      <c r="A217" s="295"/>
      <c r="B217" s="299"/>
      <c r="C217" s="485" t="s">
        <v>516</v>
      </c>
      <c r="D217" s="485"/>
      <c r="E217" s="485"/>
      <c r="F217" s="485"/>
      <c r="G217" s="485"/>
      <c r="H217" s="485"/>
      <c r="I217" s="485"/>
      <c r="J217" s="485"/>
      <c r="K217" s="485"/>
      <c r="L217" s="298">
        <v>309399.65000000002</v>
      </c>
      <c r="M217" s="312"/>
      <c r="N217" s="296">
        <v>1692416</v>
      </c>
      <c r="V217" s="310"/>
      <c r="W217" s="292"/>
      <c r="AA217" s="292"/>
      <c r="AB217" s="292"/>
      <c r="AC217" s="282" t="s">
        <v>516</v>
      </c>
      <c r="AD217" s="292"/>
      <c r="AE217" s="309"/>
    </row>
    <row r="218" spans="1:31" s="281" customFormat="1" ht="12" x14ac:dyDescent="0.2">
      <c r="A218" s="295"/>
      <c r="B218" s="299"/>
      <c r="C218" s="485" t="s">
        <v>515</v>
      </c>
      <c r="D218" s="485"/>
      <c r="E218" s="485"/>
      <c r="F218" s="485"/>
      <c r="G218" s="485"/>
      <c r="H218" s="485"/>
      <c r="I218" s="485"/>
      <c r="J218" s="485"/>
      <c r="K218" s="485"/>
      <c r="L218" s="298">
        <v>5322.83</v>
      </c>
      <c r="M218" s="312"/>
      <c r="N218" s="296">
        <v>103793</v>
      </c>
      <c r="V218" s="310"/>
      <c r="W218" s="292"/>
      <c r="AA218" s="292"/>
      <c r="AB218" s="292"/>
      <c r="AC218" s="282" t="s">
        <v>515</v>
      </c>
      <c r="AD218" s="292"/>
      <c r="AE218" s="309"/>
    </row>
    <row r="219" spans="1:31" s="281" customFormat="1" ht="12" x14ac:dyDescent="0.2">
      <c r="A219" s="295"/>
      <c r="B219" s="299"/>
      <c r="C219" s="485" t="s">
        <v>514</v>
      </c>
      <c r="D219" s="485"/>
      <c r="E219" s="485"/>
      <c r="F219" s="485"/>
      <c r="G219" s="485"/>
      <c r="H219" s="485"/>
      <c r="I219" s="485"/>
      <c r="J219" s="485"/>
      <c r="K219" s="485"/>
      <c r="L219" s="298">
        <v>2635.57</v>
      </c>
      <c r="M219" s="312"/>
      <c r="N219" s="296">
        <v>51394</v>
      </c>
      <c r="V219" s="310"/>
      <c r="W219" s="292"/>
      <c r="AA219" s="292"/>
      <c r="AB219" s="292"/>
      <c r="AC219" s="282" t="s">
        <v>514</v>
      </c>
      <c r="AD219" s="292"/>
      <c r="AE219" s="309"/>
    </row>
    <row r="220" spans="1:31" s="281" customFormat="1" ht="12" x14ac:dyDescent="0.2">
      <c r="A220" s="295"/>
      <c r="B220" s="299"/>
      <c r="C220" s="485" t="s">
        <v>513</v>
      </c>
      <c r="D220" s="485"/>
      <c r="E220" s="485"/>
      <c r="F220" s="485"/>
      <c r="G220" s="485"/>
      <c r="H220" s="485"/>
      <c r="I220" s="485"/>
      <c r="J220" s="485"/>
      <c r="K220" s="485"/>
      <c r="L220" s="298">
        <v>5167.8</v>
      </c>
      <c r="M220" s="312"/>
      <c r="N220" s="296">
        <v>100771</v>
      </c>
      <c r="V220" s="310"/>
      <c r="W220" s="292"/>
      <c r="AA220" s="292"/>
      <c r="AB220" s="292"/>
      <c r="AC220" s="282" t="s">
        <v>513</v>
      </c>
      <c r="AD220" s="292"/>
      <c r="AE220" s="309"/>
    </row>
    <row r="221" spans="1:31" s="281" customFormat="1" ht="12" x14ac:dyDescent="0.2">
      <c r="A221" s="295"/>
      <c r="B221" s="299"/>
      <c r="C221" s="485" t="s">
        <v>512</v>
      </c>
      <c r="D221" s="485"/>
      <c r="E221" s="485"/>
      <c r="F221" s="485"/>
      <c r="G221" s="485"/>
      <c r="H221" s="485"/>
      <c r="I221" s="485"/>
      <c r="J221" s="485"/>
      <c r="K221" s="485"/>
      <c r="L221" s="298">
        <v>5322.83</v>
      </c>
      <c r="M221" s="312"/>
      <c r="N221" s="296">
        <v>103793</v>
      </c>
      <c r="V221" s="310"/>
      <c r="W221" s="292"/>
      <c r="AA221" s="292"/>
      <c r="AB221" s="292"/>
      <c r="AC221" s="282" t="s">
        <v>512</v>
      </c>
      <c r="AD221" s="292"/>
      <c r="AE221" s="309"/>
    </row>
    <row r="222" spans="1:31" s="281" customFormat="1" ht="12" x14ac:dyDescent="0.2">
      <c r="A222" s="295"/>
      <c r="B222" s="299"/>
      <c r="C222" s="485" t="s">
        <v>511</v>
      </c>
      <c r="D222" s="485"/>
      <c r="E222" s="485"/>
      <c r="F222" s="485"/>
      <c r="G222" s="485"/>
      <c r="H222" s="485"/>
      <c r="I222" s="485"/>
      <c r="J222" s="485"/>
      <c r="K222" s="485"/>
      <c r="L222" s="298">
        <v>2635.57</v>
      </c>
      <c r="M222" s="312"/>
      <c r="N222" s="296">
        <v>51394</v>
      </c>
      <c r="V222" s="310"/>
      <c r="W222" s="292"/>
      <c r="AA222" s="292"/>
      <c r="AB222" s="292"/>
      <c r="AC222" s="282" t="s">
        <v>511</v>
      </c>
      <c r="AD222" s="292"/>
      <c r="AE222" s="309"/>
    </row>
    <row r="223" spans="1:31" s="281" customFormat="1" ht="12" x14ac:dyDescent="0.2">
      <c r="A223" s="295"/>
      <c r="B223" s="291"/>
      <c r="C223" s="491" t="s">
        <v>531</v>
      </c>
      <c r="D223" s="491"/>
      <c r="E223" s="491"/>
      <c r="F223" s="491"/>
      <c r="G223" s="491"/>
      <c r="H223" s="491"/>
      <c r="I223" s="491"/>
      <c r="J223" s="491"/>
      <c r="K223" s="491"/>
      <c r="L223" s="289">
        <v>332413.63</v>
      </c>
      <c r="M223" s="288"/>
      <c r="N223" s="311">
        <v>2010971</v>
      </c>
      <c r="V223" s="310"/>
      <c r="W223" s="292"/>
      <c r="AA223" s="292"/>
      <c r="AB223" s="292"/>
      <c r="AD223" s="292" t="s">
        <v>531</v>
      </c>
      <c r="AE223" s="309"/>
    </row>
    <row r="224" spans="1:31" s="281" customFormat="1" ht="2.25" customHeight="1" x14ac:dyDescent="0.2">
      <c r="B224" s="308"/>
      <c r="C224" s="308"/>
      <c r="D224" s="308"/>
      <c r="E224" s="308"/>
      <c r="F224" s="308"/>
      <c r="G224" s="308"/>
      <c r="H224" s="308"/>
      <c r="I224" s="308"/>
      <c r="J224" s="308"/>
      <c r="K224" s="308"/>
      <c r="L224" s="307"/>
      <c r="M224" s="306"/>
      <c r="N224" s="305"/>
    </row>
    <row r="225" spans="1:33" s="281" customFormat="1" x14ac:dyDescent="0.2">
      <c r="A225" s="304"/>
      <c r="B225" s="303"/>
      <c r="C225" s="487" t="s">
        <v>530</v>
      </c>
      <c r="D225" s="487"/>
      <c r="E225" s="487"/>
      <c r="F225" s="487"/>
      <c r="G225" s="487"/>
      <c r="H225" s="487"/>
      <c r="I225" s="487"/>
      <c r="J225" s="487"/>
      <c r="K225" s="487"/>
      <c r="L225" s="302"/>
      <c r="M225" s="301"/>
      <c r="N225" s="300"/>
      <c r="AF225" s="292" t="s">
        <v>530</v>
      </c>
    </row>
    <row r="226" spans="1:33" s="281" customFormat="1" x14ac:dyDescent="0.2">
      <c r="A226" s="295"/>
      <c r="B226" s="299"/>
      <c r="C226" s="485" t="s">
        <v>529</v>
      </c>
      <c r="D226" s="485"/>
      <c r="E226" s="485"/>
      <c r="F226" s="485"/>
      <c r="G226" s="485"/>
      <c r="H226" s="485"/>
      <c r="I226" s="485"/>
      <c r="J226" s="485"/>
      <c r="K226" s="485"/>
      <c r="L226" s="298">
        <v>329576.09000000003</v>
      </c>
      <c r="M226" s="297"/>
      <c r="N226" s="296">
        <v>1909225</v>
      </c>
      <c r="AF226" s="292"/>
      <c r="AG226" s="282" t="s">
        <v>529</v>
      </c>
    </row>
    <row r="227" spans="1:33" s="281" customFormat="1" x14ac:dyDescent="0.2">
      <c r="A227" s="295"/>
      <c r="B227" s="299"/>
      <c r="C227" s="485" t="s">
        <v>523</v>
      </c>
      <c r="D227" s="485"/>
      <c r="E227" s="485"/>
      <c r="F227" s="485"/>
      <c r="G227" s="485"/>
      <c r="H227" s="485"/>
      <c r="I227" s="485"/>
      <c r="J227" s="485"/>
      <c r="K227" s="485"/>
      <c r="L227" s="298"/>
      <c r="M227" s="297"/>
      <c r="N227" s="296"/>
      <c r="AF227" s="292"/>
      <c r="AG227" s="282" t="s">
        <v>523</v>
      </c>
    </row>
    <row r="228" spans="1:33" s="281" customFormat="1" x14ac:dyDescent="0.2">
      <c r="A228" s="295"/>
      <c r="B228" s="299"/>
      <c r="C228" s="485" t="s">
        <v>528</v>
      </c>
      <c r="D228" s="485"/>
      <c r="E228" s="485"/>
      <c r="F228" s="485"/>
      <c r="G228" s="485"/>
      <c r="H228" s="485"/>
      <c r="I228" s="485"/>
      <c r="J228" s="485"/>
      <c r="K228" s="485"/>
      <c r="L228" s="298">
        <v>4988.97</v>
      </c>
      <c r="M228" s="297"/>
      <c r="N228" s="296">
        <v>97284</v>
      </c>
      <c r="AF228" s="292"/>
      <c r="AG228" s="282" t="s">
        <v>528</v>
      </c>
    </row>
    <row r="229" spans="1:33" s="281" customFormat="1" x14ac:dyDescent="0.2">
      <c r="A229" s="295"/>
      <c r="B229" s="299"/>
      <c r="C229" s="485" t="s">
        <v>527</v>
      </c>
      <c r="D229" s="485"/>
      <c r="E229" s="485"/>
      <c r="F229" s="485"/>
      <c r="G229" s="485"/>
      <c r="H229" s="485"/>
      <c r="I229" s="485"/>
      <c r="J229" s="485"/>
      <c r="K229" s="485"/>
      <c r="L229" s="298">
        <v>15187.47</v>
      </c>
      <c r="M229" s="297"/>
      <c r="N229" s="296">
        <v>119525</v>
      </c>
      <c r="AF229" s="292"/>
      <c r="AG229" s="282" t="s">
        <v>527</v>
      </c>
    </row>
    <row r="230" spans="1:33" s="281" customFormat="1" x14ac:dyDescent="0.2">
      <c r="A230" s="295"/>
      <c r="B230" s="299"/>
      <c r="C230" s="485" t="s">
        <v>526</v>
      </c>
      <c r="D230" s="485"/>
      <c r="E230" s="485"/>
      <c r="F230" s="485"/>
      <c r="G230" s="485"/>
      <c r="H230" s="485"/>
      <c r="I230" s="485"/>
      <c r="J230" s="485"/>
      <c r="K230" s="485"/>
      <c r="L230" s="298">
        <v>1750.31</v>
      </c>
      <c r="M230" s="297"/>
      <c r="N230" s="296">
        <v>34131</v>
      </c>
      <c r="AF230" s="292"/>
      <c r="AG230" s="282" t="s">
        <v>526</v>
      </c>
    </row>
    <row r="231" spans="1:33" s="281" customFormat="1" x14ac:dyDescent="0.2">
      <c r="A231" s="295"/>
      <c r="B231" s="299"/>
      <c r="C231" s="485" t="s">
        <v>525</v>
      </c>
      <c r="D231" s="485"/>
      <c r="E231" s="485"/>
      <c r="F231" s="485"/>
      <c r="G231" s="485"/>
      <c r="H231" s="485"/>
      <c r="I231" s="485"/>
      <c r="J231" s="485"/>
      <c r="K231" s="485"/>
      <c r="L231" s="298">
        <v>309399.65000000002</v>
      </c>
      <c r="M231" s="297"/>
      <c r="N231" s="296">
        <v>1692416</v>
      </c>
      <c r="AF231" s="292"/>
      <c r="AG231" s="282" t="s">
        <v>525</v>
      </c>
    </row>
    <row r="232" spans="1:33" s="281" customFormat="1" x14ac:dyDescent="0.2">
      <c r="A232" s="295"/>
      <c r="B232" s="299"/>
      <c r="C232" s="485" t="s">
        <v>524</v>
      </c>
      <c r="D232" s="485"/>
      <c r="E232" s="485"/>
      <c r="F232" s="485"/>
      <c r="G232" s="485"/>
      <c r="H232" s="485"/>
      <c r="I232" s="485"/>
      <c r="J232" s="485"/>
      <c r="K232" s="485"/>
      <c r="L232" s="298">
        <v>339954.58</v>
      </c>
      <c r="M232" s="297"/>
      <c r="N232" s="296">
        <v>2111603</v>
      </c>
      <c r="AF232" s="292"/>
      <c r="AG232" s="282" t="s">
        <v>524</v>
      </c>
    </row>
    <row r="233" spans="1:33" s="281" customFormat="1" x14ac:dyDescent="0.2">
      <c r="A233" s="295"/>
      <c r="B233" s="299"/>
      <c r="C233" s="485" t="s">
        <v>523</v>
      </c>
      <c r="D233" s="485"/>
      <c r="E233" s="485"/>
      <c r="F233" s="485"/>
      <c r="G233" s="485"/>
      <c r="H233" s="485"/>
      <c r="I233" s="485"/>
      <c r="J233" s="485"/>
      <c r="K233" s="485"/>
      <c r="L233" s="298"/>
      <c r="M233" s="297"/>
      <c r="N233" s="296"/>
      <c r="AF233" s="292"/>
      <c r="AG233" s="282" t="s">
        <v>523</v>
      </c>
    </row>
    <row r="234" spans="1:33" s="281" customFormat="1" x14ac:dyDescent="0.2">
      <c r="A234" s="295"/>
      <c r="B234" s="299"/>
      <c r="C234" s="485" t="s">
        <v>522</v>
      </c>
      <c r="D234" s="485"/>
      <c r="E234" s="485"/>
      <c r="F234" s="485"/>
      <c r="G234" s="485"/>
      <c r="H234" s="485"/>
      <c r="I234" s="485"/>
      <c r="J234" s="485"/>
      <c r="K234" s="485"/>
      <c r="L234" s="298">
        <v>4988.97</v>
      </c>
      <c r="M234" s="297"/>
      <c r="N234" s="296">
        <v>97284</v>
      </c>
      <c r="AF234" s="292"/>
      <c r="AG234" s="282" t="s">
        <v>522</v>
      </c>
    </row>
    <row r="235" spans="1:33" s="281" customFormat="1" ht="45" x14ac:dyDescent="0.2">
      <c r="A235" s="295"/>
      <c r="B235" s="299" t="s">
        <v>518</v>
      </c>
      <c r="C235" s="485" t="s">
        <v>520</v>
      </c>
      <c r="D235" s="485"/>
      <c r="E235" s="485"/>
      <c r="F235" s="485"/>
      <c r="G235" s="485"/>
      <c r="H235" s="485"/>
      <c r="I235" s="485"/>
      <c r="J235" s="485"/>
      <c r="K235" s="485"/>
      <c r="L235" s="298">
        <v>15187.47</v>
      </c>
      <c r="M235" s="297" t="s">
        <v>521</v>
      </c>
      <c r="N235" s="296">
        <v>119525</v>
      </c>
      <c r="AF235" s="292"/>
      <c r="AG235" s="282" t="s">
        <v>520</v>
      </c>
    </row>
    <row r="236" spans="1:33" s="281" customFormat="1" x14ac:dyDescent="0.2">
      <c r="A236" s="295"/>
      <c r="B236" s="299"/>
      <c r="C236" s="485" t="s">
        <v>519</v>
      </c>
      <c r="D236" s="485"/>
      <c r="E236" s="485"/>
      <c r="F236" s="485"/>
      <c r="G236" s="485"/>
      <c r="H236" s="485"/>
      <c r="I236" s="485"/>
      <c r="J236" s="485"/>
      <c r="K236" s="485"/>
      <c r="L236" s="298">
        <v>1750.31</v>
      </c>
      <c r="M236" s="297"/>
      <c r="N236" s="296">
        <v>34131</v>
      </c>
      <c r="AF236" s="292"/>
      <c r="AG236" s="282" t="s">
        <v>519</v>
      </c>
    </row>
    <row r="237" spans="1:33" s="281" customFormat="1" ht="45" x14ac:dyDescent="0.2">
      <c r="A237" s="295"/>
      <c r="B237" s="299" t="s">
        <v>518</v>
      </c>
      <c r="C237" s="485" t="s">
        <v>516</v>
      </c>
      <c r="D237" s="485"/>
      <c r="E237" s="485"/>
      <c r="F237" s="485"/>
      <c r="G237" s="485"/>
      <c r="H237" s="485"/>
      <c r="I237" s="485"/>
      <c r="J237" s="485"/>
      <c r="K237" s="485"/>
      <c r="L237" s="298">
        <v>309399.65000000002</v>
      </c>
      <c r="M237" s="297" t="s">
        <v>517</v>
      </c>
      <c r="N237" s="296">
        <v>1692416</v>
      </c>
      <c r="AF237" s="292"/>
      <c r="AG237" s="282" t="s">
        <v>516</v>
      </c>
    </row>
    <row r="238" spans="1:33" s="281" customFormat="1" x14ac:dyDescent="0.2">
      <c r="A238" s="295"/>
      <c r="B238" s="299"/>
      <c r="C238" s="485" t="s">
        <v>515</v>
      </c>
      <c r="D238" s="485"/>
      <c r="E238" s="485"/>
      <c r="F238" s="485"/>
      <c r="G238" s="485"/>
      <c r="H238" s="485"/>
      <c r="I238" s="485"/>
      <c r="J238" s="485"/>
      <c r="K238" s="485"/>
      <c r="L238" s="298">
        <v>6941.46</v>
      </c>
      <c r="M238" s="297"/>
      <c r="N238" s="296">
        <v>135356</v>
      </c>
      <c r="AF238" s="292"/>
      <c r="AG238" s="282" t="s">
        <v>515</v>
      </c>
    </row>
    <row r="239" spans="1:33" s="281" customFormat="1" x14ac:dyDescent="0.2">
      <c r="A239" s="295"/>
      <c r="B239" s="299"/>
      <c r="C239" s="485" t="s">
        <v>514</v>
      </c>
      <c r="D239" s="485"/>
      <c r="E239" s="485"/>
      <c r="F239" s="485"/>
      <c r="G239" s="485"/>
      <c r="H239" s="485"/>
      <c r="I239" s="485"/>
      <c r="J239" s="485"/>
      <c r="K239" s="485"/>
      <c r="L239" s="298">
        <v>3437.03</v>
      </c>
      <c r="M239" s="297"/>
      <c r="N239" s="296">
        <v>67022</v>
      </c>
      <c r="AF239" s="292"/>
      <c r="AG239" s="282" t="s">
        <v>514</v>
      </c>
    </row>
    <row r="240" spans="1:33" s="281" customFormat="1" x14ac:dyDescent="0.2">
      <c r="A240" s="295"/>
      <c r="B240" s="299"/>
      <c r="C240" s="485" t="s">
        <v>513</v>
      </c>
      <c r="D240" s="485"/>
      <c r="E240" s="485"/>
      <c r="F240" s="485"/>
      <c r="G240" s="485"/>
      <c r="H240" s="485"/>
      <c r="I240" s="485"/>
      <c r="J240" s="485"/>
      <c r="K240" s="485"/>
      <c r="L240" s="298">
        <v>6739.28</v>
      </c>
      <c r="M240" s="297"/>
      <c r="N240" s="296">
        <v>131415</v>
      </c>
      <c r="AF240" s="292"/>
      <c r="AG240" s="282" t="s">
        <v>513</v>
      </c>
    </row>
    <row r="241" spans="1:34" x14ac:dyDescent="0.2">
      <c r="A241" s="295"/>
      <c r="B241" s="299"/>
      <c r="C241" s="485" t="s">
        <v>512</v>
      </c>
      <c r="D241" s="485"/>
      <c r="E241" s="485"/>
      <c r="F241" s="485"/>
      <c r="G241" s="485"/>
      <c r="H241" s="485"/>
      <c r="I241" s="485"/>
      <c r="J241" s="485"/>
      <c r="K241" s="485"/>
      <c r="L241" s="298">
        <v>6941.46</v>
      </c>
      <c r="M241" s="297"/>
      <c r="N241" s="296">
        <v>135356</v>
      </c>
      <c r="P241" s="281"/>
      <c r="Q241" s="281"/>
      <c r="R241" s="281"/>
      <c r="S241" s="281"/>
      <c r="T241" s="281"/>
      <c r="U241" s="281"/>
      <c r="V241" s="281"/>
      <c r="W241" s="281"/>
      <c r="X241" s="281"/>
      <c r="Y241" s="281"/>
      <c r="Z241" s="281"/>
      <c r="AA241" s="281"/>
      <c r="AB241" s="281"/>
      <c r="AC241" s="281"/>
      <c r="AD241" s="281"/>
      <c r="AE241" s="281"/>
      <c r="AF241" s="292"/>
      <c r="AG241" s="282" t="s">
        <v>512</v>
      </c>
      <c r="AH241" s="281"/>
    </row>
    <row r="242" spans="1:34" x14ac:dyDescent="0.2">
      <c r="A242" s="295"/>
      <c r="B242" s="299"/>
      <c r="C242" s="485" t="s">
        <v>511</v>
      </c>
      <c r="D242" s="485"/>
      <c r="E242" s="485"/>
      <c r="F242" s="485"/>
      <c r="G242" s="485"/>
      <c r="H242" s="485"/>
      <c r="I242" s="485"/>
      <c r="J242" s="485"/>
      <c r="K242" s="485"/>
      <c r="L242" s="298">
        <v>3437.03</v>
      </c>
      <c r="M242" s="297"/>
      <c r="N242" s="296">
        <v>67022</v>
      </c>
      <c r="P242" s="281"/>
      <c r="Q242" s="281"/>
      <c r="R242" s="281"/>
      <c r="S242" s="281"/>
      <c r="T242" s="281"/>
      <c r="U242" s="281"/>
      <c r="V242" s="281"/>
      <c r="W242" s="281"/>
      <c r="X242" s="281"/>
      <c r="Y242" s="281"/>
      <c r="Z242" s="281"/>
      <c r="AA242" s="281"/>
      <c r="AB242" s="281"/>
      <c r="AC242" s="281"/>
      <c r="AD242" s="281"/>
      <c r="AE242" s="281"/>
      <c r="AF242" s="292"/>
      <c r="AG242" s="282" t="s">
        <v>511</v>
      </c>
      <c r="AH242" s="281"/>
    </row>
    <row r="243" spans="1:34" x14ac:dyDescent="0.2">
      <c r="A243" s="295"/>
      <c r="B243" s="291"/>
      <c r="C243" s="491" t="s">
        <v>510</v>
      </c>
      <c r="D243" s="491"/>
      <c r="E243" s="491"/>
      <c r="F243" s="491"/>
      <c r="G243" s="491"/>
      <c r="H243" s="491"/>
      <c r="I243" s="491"/>
      <c r="J243" s="491"/>
      <c r="K243" s="491"/>
      <c r="L243" s="289">
        <v>339954.58</v>
      </c>
      <c r="M243" s="294"/>
      <c r="N243" s="293">
        <v>2111603</v>
      </c>
      <c r="P243" s="281"/>
      <c r="Q243" s="281"/>
      <c r="R243" s="281"/>
      <c r="S243" s="281"/>
      <c r="T243" s="281"/>
      <c r="U243" s="281"/>
      <c r="V243" s="281"/>
      <c r="W243" s="281"/>
      <c r="X243" s="281"/>
      <c r="Y243" s="281"/>
      <c r="Z243" s="281"/>
      <c r="AA243" s="281"/>
      <c r="AB243" s="281"/>
      <c r="AC243" s="281"/>
      <c r="AD243" s="281"/>
      <c r="AE243" s="281"/>
      <c r="AF243" s="292"/>
      <c r="AG243" s="281"/>
      <c r="AH243" s="292" t="s">
        <v>510</v>
      </c>
    </row>
    <row r="244" spans="1:34" ht="1.5" customHeight="1" x14ac:dyDescent="0.2">
      <c r="B244" s="291"/>
      <c r="C244" s="290"/>
      <c r="D244" s="290"/>
      <c r="E244" s="290"/>
      <c r="F244" s="290"/>
      <c r="G244" s="290"/>
      <c r="H244" s="290"/>
      <c r="I244" s="290"/>
      <c r="J244" s="290"/>
      <c r="K244" s="290"/>
      <c r="L244" s="289"/>
      <c r="M244" s="288"/>
      <c r="N244" s="287"/>
      <c r="P244" s="281"/>
      <c r="Q244" s="281"/>
      <c r="R244" s="281"/>
      <c r="S244" s="281"/>
      <c r="T244" s="281"/>
      <c r="U244" s="281"/>
      <c r="V244" s="281"/>
      <c r="W244" s="281"/>
      <c r="X244" s="281"/>
      <c r="Y244" s="281"/>
      <c r="Z244" s="281"/>
      <c r="AA244" s="281"/>
      <c r="AB244" s="281"/>
      <c r="AC244" s="281"/>
      <c r="AD244" s="281"/>
      <c r="AE244" s="281"/>
      <c r="AF244" s="281"/>
      <c r="AG244" s="281"/>
      <c r="AH244" s="281"/>
    </row>
    <row r="245" spans="1:34" ht="53.25" customHeight="1" x14ac:dyDescent="0.2">
      <c r="A245" s="286"/>
      <c r="B245" s="286"/>
      <c r="C245" s="286"/>
      <c r="D245" s="286"/>
      <c r="E245" s="286"/>
      <c r="F245" s="286"/>
      <c r="G245" s="286"/>
      <c r="H245" s="286"/>
      <c r="I245" s="286"/>
      <c r="J245" s="286"/>
      <c r="K245" s="286"/>
      <c r="L245" s="286"/>
      <c r="M245" s="286"/>
      <c r="N245" s="286"/>
      <c r="P245" s="281"/>
      <c r="Q245" s="281"/>
      <c r="R245" s="281"/>
      <c r="S245" s="281"/>
      <c r="T245" s="281"/>
      <c r="U245" s="281"/>
      <c r="V245" s="281"/>
      <c r="W245" s="281"/>
      <c r="X245" s="281"/>
      <c r="Y245" s="281"/>
      <c r="Z245" s="281"/>
      <c r="AA245" s="281"/>
      <c r="AB245" s="281"/>
      <c r="AC245" s="281"/>
      <c r="AD245" s="281"/>
      <c r="AE245" s="281"/>
      <c r="AF245" s="281"/>
      <c r="AG245" s="281"/>
      <c r="AH245" s="281"/>
    </row>
    <row r="246" spans="1:34" x14ac:dyDescent="0.2">
      <c r="B246" s="284" t="s">
        <v>509</v>
      </c>
      <c r="C246" s="488" t="s">
        <v>508</v>
      </c>
      <c r="D246" s="488"/>
      <c r="E246" s="488"/>
      <c r="F246" s="488"/>
      <c r="G246" s="488"/>
      <c r="H246" s="488"/>
      <c r="I246" s="488"/>
      <c r="J246" s="488"/>
      <c r="K246" s="488"/>
      <c r="L246" s="488"/>
    </row>
    <row r="247" spans="1:34" ht="13.5" customHeight="1" x14ac:dyDescent="0.2">
      <c r="B247" s="285"/>
      <c r="C247" s="489" t="s">
        <v>505</v>
      </c>
      <c r="D247" s="489"/>
      <c r="E247" s="489"/>
      <c r="F247" s="489"/>
      <c r="G247" s="489"/>
      <c r="H247" s="489"/>
      <c r="I247" s="489"/>
      <c r="J247" s="489"/>
      <c r="K247" s="489"/>
      <c r="L247" s="489"/>
    </row>
    <row r="248" spans="1:34" ht="12.75" customHeight="1" x14ac:dyDescent="0.2">
      <c r="B248" s="284" t="s">
        <v>507</v>
      </c>
      <c r="C248" s="488" t="s">
        <v>506</v>
      </c>
      <c r="D248" s="488"/>
      <c r="E248" s="488"/>
      <c r="F248" s="488"/>
      <c r="G248" s="488"/>
      <c r="H248" s="488"/>
      <c r="I248" s="488"/>
      <c r="J248" s="488"/>
      <c r="K248" s="488"/>
      <c r="L248" s="488"/>
    </row>
    <row r="249" spans="1:34" ht="13.5" customHeight="1" x14ac:dyDescent="0.2">
      <c r="C249" s="489" t="s">
        <v>505</v>
      </c>
      <c r="D249" s="489"/>
      <c r="E249" s="489"/>
      <c r="F249" s="489"/>
      <c r="G249" s="489"/>
      <c r="H249" s="489"/>
      <c r="I249" s="489"/>
      <c r="J249" s="489"/>
      <c r="K249" s="489"/>
      <c r="L249" s="489"/>
    </row>
    <row r="251" spans="1:34" x14ac:dyDescent="0.2">
      <c r="B251" s="283"/>
      <c r="D251" s="283"/>
      <c r="F251" s="283"/>
      <c r="P251" s="281"/>
      <c r="Q251" s="281"/>
      <c r="R251" s="281"/>
      <c r="S251" s="281"/>
      <c r="T251" s="281"/>
      <c r="U251" s="281"/>
      <c r="V251" s="281"/>
      <c r="W251" s="281"/>
      <c r="X251" s="281"/>
      <c r="Y251" s="281"/>
      <c r="Z251" s="281"/>
      <c r="AA251" s="281"/>
      <c r="AB251" s="281"/>
      <c r="AC251" s="281"/>
      <c r="AD251" s="281"/>
      <c r="AE251" s="281"/>
      <c r="AF251" s="281"/>
      <c r="AG251" s="281"/>
      <c r="AH251" s="281"/>
    </row>
  </sheetData>
  <mergeCells count="217">
    <mergeCell ref="C239:K239"/>
    <mergeCell ref="C240:K240"/>
    <mergeCell ref="C241:K241"/>
    <mergeCell ref="C242:K242"/>
    <mergeCell ref="C243:K243"/>
    <mergeCell ref="C234:K234"/>
    <mergeCell ref="C235:K235"/>
    <mergeCell ref="C236:K236"/>
    <mergeCell ref="C237:K237"/>
    <mergeCell ref="C238:K238"/>
    <mergeCell ref="C229:K229"/>
    <mergeCell ref="C230:K230"/>
    <mergeCell ref="C231:K231"/>
    <mergeCell ref="C232:K232"/>
    <mergeCell ref="C233:K233"/>
    <mergeCell ref="C223:K223"/>
    <mergeCell ref="C225:K225"/>
    <mergeCell ref="C226:K226"/>
    <mergeCell ref="C227:K227"/>
    <mergeCell ref="C228:K228"/>
    <mergeCell ref="C218:K218"/>
    <mergeCell ref="C219:K219"/>
    <mergeCell ref="C220:K220"/>
    <mergeCell ref="C221:K221"/>
    <mergeCell ref="C222:K222"/>
    <mergeCell ref="C213:K213"/>
    <mergeCell ref="C214:K214"/>
    <mergeCell ref="C215:K215"/>
    <mergeCell ref="C216:K216"/>
    <mergeCell ref="C217:K217"/>
    <mergeCell ref="C208:K208"/>
    <mergeCell ref="C209:K209"/>
    <mergeCell ref="C210:K210"/>
    <mergeCell ref="C211:K211"/>
    <mergeCell ref="C212:K212"/>
    <mergeCell ref="C201:E201"/>
    <mergeCell ref="C202:E202"/>
    <mergeCell ref="C205:K205"/>
    <mergeCell ref="C206:K206"/>
    <mergeCell ref="C207:K207"/>
    <mergeCell ref="C196:E196"/>
    <mergeCell ref="C197:E197"/>
    <mergeCell ref="C198:E198"/>
    <mergeCell ref="C199:E199"/>
    <mergeCell ref="C200:E200"/>
    <mergeCell ref="C191:E191"/>
    <mergeCell ref="C192:E192"/>
    <mergeCell ref="C193:E193"/>
    <mergeCell ref="C194:E194"/>
    <mergeCell ref="C195:E195"/>
    <mergeCell ref="C186:E186"/>
    <mergeCell ref="C187:E187"/>
    <mergeCell ref="C188:E188"/>
    <mergeCell ref="C189:E189"/>
    <mergeCell ref="C190:E190"/>
    <mergeCell ref="C181:E181"/>
    <mergeCell ref="C182:E182"/>
    <mergeCell ref="C183:E183"/>
    <mergeCell ref="C184:E184"/>
    <mergeCell ref="C185:E185"/>
    <mergeCell ref="C176:E176"/>
    <mergeCell ref="C177:E177"/>
    <mergeCell ref="C178:E178"/>
    <mergeCell ref="C179:E179"/>
    <mergeCell ref="C180:E180"/>
    <mergeCell ref="C171:E171"/>
    <mergeCell ref="C172:E172"/>
    <mergeCell ref="C173:E173"/>
    <mergeCell ref="C174:E174"/>
    <mergeCell ref="C175:E175"/>
    <mergeCell ref="C166:E166"/>
    <mergeCell ref="C167:E167"/>
    <mergeCell ref="C168:E168"/>
    <mergeCell ref="C169:E169"/>
    <mergeCell ref="C170:E170"/>
    <mergeCell ref="C159:E159"/>
    <mergeCell ref="C161:E161"/>
    <mergeCell ref="C163:E163"/>
    <mergeCell ref="C164:E164"/>
    <mergeCell ref="C165:E165"/>
    <mergeCell ref="C149:E149"/>
    <mergeCell ref="C151:E151"/>
    <mergeCell ref="C153:E153"/>
    <mergeCell ref="C155:E155"/>
    <mergeCell ref="C157:E157"/>
    <mergeCell ref="C139:E139"/>
    <mergeCell ref="C141:E141"/>
    <mergeCell ref="C143:E143"/>
    <mergeCell ref="C145:E145"/>
    <mergeCell ref="C147:E147"/>
    <mergeCell ref="C133:E133"/>
    <mergeCell ref="C134:E134"/>
    <mergeCell ref="C135:E135"/>
    <mergeCell ref="C136:E136"/>
    <mergeCell ref="C137:E137"/>
    <mergeCell ref="C128:E128"/>
    <mergeCell ref="C129:E129"/>
    <mergeCell ref="C130:E130"/>
    <mergeCell ref="C131:E131"/>
    <mergeCell ref="C132:E132"/>
    <mergeCell ref="C122:E122"/>
    <mergeCell ref="C124:E124"/>
    <mergeCell ref="C125:E125"/>
    <mergeCell ref="C126:E126"/>
    <mergeCell ref="C127:E127"/>
    <mergeCell ref="C117:E117"/>
    <mergeCell ref="C118:E118"/>
    <mergeCell ref="C119:E119"/>
    <mergeCell ref="C120:E120"/>
    <mergeCell ref="C121:E121"/>
    <mergeCell ref="C112:E112"/>
    <mergeCell ref="C113:E113"/>
    <mergeCell ref="C114:E114"/>
    <mergeCell ref="C115:E115"/>
    <mergeCell ref="C116:E116"/>
    <mergeCell ref="C107:E107"/>
    <mergeCell ref="C108:E108"/>
    <mergeCell ref="C109:E109"/>
    <mergeCell ref="C110:E110"/>
    <mergeCell ref="C111:E111"/>
    <mergeCell ref="C103:E103"/>
    <mergeCell ref="C104:E104"/>
    <mergeCell ref="C105:E105"/>
    <mergeCell ref="C106:E106"/>
    <mergeCell ref="C97:E97"/>
    <mergeCell ref="C98:E98"/>
    <mergeCell ref="C99:E99"/>
    <mergeCell ref="C100:E100"/>
    <mergeCell ref="C101:E101"/>
    <mergeCell ref="C102:E102"/>
    <mergeCell ref="C81:E81"/>
    <mergeCell ref="C82:E82"/>
    <mergeCell ref="C83:E83"/>
    <mergeCell ref="C84:E84"/>
    <mergeCell ref="C94:E94"/>
    <mergeCell ref="C95:E95"/>
    <mergeCell ref="C96:E96"/>
    <mergeCell ref="C87:E87"/>
    <mergeCell ref="C88:E88"/>
    <mergeCell ref="C89:E89"/>
    <mergeCell ref="C90:E90"/>
    <mergeCell ref="C91:E91"/>
    <mergeCell ref="C92:E92"/>
    <mergeCell ref="C93:E93"/>
    <mergeCell ref="K4:N4"/>
    <mergeCell ref="A4:C4"/>
    <mergeCell ref="A5:D5"/>
    <mergeCell ref="J5:N5"/>
    <mergeCell ref="A6:D6"/>
    <mergeCell ref="J6:N6"/>
    <mergeCell ref="C65:K65"/>
    <mergeCell ref="C66:K66"/>
    <mergeCell ref="C56:E56"/>
    <mergeCell ref="C57:E57"/>
    <mergeCell ref="C58:E58"/>
    <mergeCell ref="C59:E59"/>
    <mergeCell ref="C60:E60"/>
    <mergeCell ref="A20:N20"/>
    <mergeCell ref="A39:N39"/>
    <mergeCell ref="C38:E38"/>
    <mergeCell ref="C61:E61"/>
    <mergeCell ref="C63:K63"/>
    <mergeCell ref="C64:K64"/>
    <mergeCell ref="A35:A37"/>
    <mergeCell ref="M35:M37"/>
    <mergeCell ref="G35:I36"/>
    <mergeCell ref="L33:M33"/>
    <mergeCell ref="N35:N37"/>
    <mergeCell ref="J35:L36"/>
    <mergeCell ref="B35:B37"/>
    <mergeCell ref="F35:F37"/>
    <mergeCell ref="C35:E37"/>
    <mergeCell ref="D10:N10"/>
    <mergeCell ref="A13:N13"/>
    <mergeCell ref="A16:N16"/>
    <mergeCell ref="A14:N14"/>
    <mergeCell ref="A17:N17"/>
    <mergeCell ref="A18:N18"/>
    <mergeCell ref="A21:N21"/>
    <mergeCell ref="B23:F23"/>
    <mergeCell ref="B24:F24"/>
    <mergeCell ref="C246:L246"/>
    <mergeCell ref="C248:L248"/>
    <mergeCell ref="C247:L247"/>
    <mergeCell ref="C249:L249"/>
    <mergeCell ref="C40:E40"/>
    <mergeCell ref="C41:E41"/>
    <mergeCell ref="C42:E42"/>
    <mergeCell ref="C43:E43"/>
    <mergeCell ref="C44:E44"/>
    <mergeCell ref="C45:E45"/>
    <mergeCell ref="C76:K76"/>
    <mergeCell ref="C67:K67"/>
    <mergeCell ref="C68:K68"/>
    <mergeCell ref="C69:K69"/>
    <mergeCell ref="C70:K70"/>
    <mergeCell ref="C71:K71"/>
    <mergeCell ref="C74:K74"/>
    <mergeCell ref="C75:K75"/>
    <mergeCell ref="C85:E85"/>
    <mergeCell ref="C86:E86"/>
    <mergeCell ref="C77:K77"/>
    <mergeCell ref="C78:K78"/>
    <mergeCell ref="C79:K79"/>
    <mergeCell ref="A80:N80"/>
    <mergeCell ref="C52:E52"/>
    <mergeCell ref="C53:E53"/>
    <mergeCell ref="C54:E54"/>
    <mergeCell ref="C55:E55"/>
    <mergeCell ref="C72:K72"/>
    <mergeCell ref="C73:K73"/>
    <mergeCell ref="C46:E46"/>
    <mergeCell ref="C47:E47"/>
    <mergeCell ref="C48:E48"/>
    <mergeCell ref="C49:E49"/>
    <mergeCell ref="C50:E50"/>
    <mergeCell ref="C51:E51"/>
  </mergeCells>
  <printOptions horizontalCentered="1"/>
  <pageMargins left="0.39370077848434498" right="0.23622047901153601" top="0.35433071851730302" bottom="0.31496062874794001" header="0.118110239505768" footer="0.118110239505768"/>
  <pageSetup paperSize="9" orientation="landscape" r:id="rId1"/>
  <headerFooter>
    <oddHeader>&amp;LГРАНД-Смета, версия 2021.2</oddHeader>
    <oddFooter>&amp;R&amp;8Страница &amp;P</oddFooter>
  </headerFooter>
  <rowBreaks count="1" manualBreakCount="1">
    <brk id="34" max="250"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70" zoomScaleNormal="7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2" t="s">
        <v>68</v>
      </c>
    </row>
    <row r="2" spans="1:28" s="11" customFormat="1" ht="18.75" customHeight="1" x14ac:dyDescent="0.3">
      <c r="A2" s="17"/>
      <c r="S2" s="14" t="s">
        <v>10</v>
      </c>
    </row>
    <row r="3" spans="1:28" s="11" customFormat="1" ht="18.75" x14ac:dyDescent="0.3">
      <c r="S3" s="14" t="s">
        <v>440</v>
      </c>
    </row>
    <row r="4" spans="1:28" s="11" customFormat="1" ht="18.75" customHeight="1" x14ac:dyDescent="0.2">
      <c r="A4" s="366" t="s">
        <v>450</v>
      </c>
      <c r="B4" s="366"/>
      <c r="C4" s="366"/>
      <c r="D4" s="366"/>
      <c r="E4" s="366"/>
      <c r="F4" s="366"/>
      <c r="G4" s="366"/>
      <c r="H4" s="366"/>
      <c r="I4" s="366"/>
      <c r="J4" s="366"/>
      <c r="K4" s="366"/>
      <c r="L4" s="366"/>
      <c r="M4" s="366"/>
      <c r="N4" s="366"/>
      <c r="O4" s="366"/>
      <c r="P4" s="366"/>
      <c r="Q4" s="366"/>
      <c r="R4" s="366"/>
      <c r="S4" s="366"/>
    </row>
    <row r="5" spans="1:28" s="11" customFormat="1" ht="15.75" x14ac:dyDescent="0.2">
      <c r="A5" s="16"/>
    </row>
    <row r="6" spans="1:28" s="11" customFormat="1" ht="32.25" customHeight="1" x14ac:dyDescent="0.2">
      <c r="A6" s="370" t="s">
        <v>9</v>
      </c>
      <c r="B6" s="370"/>
      <c r="C6" s="370"/>
      <c r="D6" s="370"/>
      <c r="E6" s="370"/>
      <c r="F6" s="370"/>
      <c r="G6" s="370"/>
      <c r="H6" s="370"/>
      <c r="I6" s="370"/>
      <c r="J6" s="370"/>
      <c r="K6" s="370"/>
      <c r="L6" s="370"/>
      <c r="M6" s="370"/>
      <c r="N6" s="370"/>
      <c r="O6" s="370"/>
      <c r="P6" s="370"/>
      <c r="Q6" s="370"/>
      <c r="R6" s="370"/>
      <c r="S6" s="370"/>
      <c r="T6" s="12"/>
      <c r="U6" s="12"/>
      <c r="V6" s="12"/>
      <c r="W6" s="12"/>
      <c r="X6" s="12"/>
      <c r="Y6" s="12"/>
      <c r="Z6" s="12"/>
      <c r="AA6" s="12"/>
      <c r="AB6" s="12"/>
    </row>
    <row r="7" spans="1:28" s="11" customFormat="1" ht="21.75" customHeight="1" x14ac:dyDescent="0.2">
      <c r="T7" s="12"/>
      <c r="U7" s="12"/>
      <c r="V7" s="12"/>
      <c r="W7" s="12"/>
      <c r="X7" s="12"/>
      <c r="Y7" s="12"/>
      <c r="Z7" s="12"/>
      <c r="AA7" s="12"/>
      <c r="AB7" s="12"/>
    </row>
    <row r="8" spans="1:28" s="11" customFormat="1" ht="18.75" x14ac:dyDescent="0.2">
      <c r="A8" s="372" t="s">
        <v>451</v>
      </c>
      <c r="B8" s="372"/>
      <c r="C8" s="372"/>
      <c r="D8" s="372"/>
      <c r="E8" s="372"/>
      <c r="F8" s="372"/>
      <c r="G8" s="372"/>
      <c r="H8" s="372"/>
      <c r="I8" s="372"/>
      <c r="J8" s="372"/>
      <c r="K8" s="372"/>
      <c r="L8" s="372"/>
      <c r="M8" s="372"/>
      <c r="N8" s="372"/>
      <c r="O8" s="372"/>
      <c r="P8" s="372"/>
      <c r="Q8" s="372"/>
      <c r="R8" s="372"/>
      <c r="S8" s="372"/>
      <c r="T8" s="12"/>
      <c r="U8" s="12"/>
      <c r="V8" s="12"/>
      <c r="W8" s="12"/>
      <c r="X8" s="12"/>
      <c r="Y8" s="12"/>
      <c r="Z8" s="12"/>
      <c r="AA8" s="12"/>
      <c r="AB8" s="12"/>
    </row>
    <row r="9" spans="1:28" s="11" customFormat="1" ht="18.75" x14ac:dyDescent="0.2">
      <c r="A9" s="367" t="s">
        <v>8</v>
      </c>
      <c r="B9" s="367"/>
      <c r="C9" s="367"/>
      <c r="D9" s="367"/>
      <c r="E9" s="367"/>
      <c r="F9" s="367"/>
      <c r="G9" s="367"/>
      <c r="H9" s="367"/>
      <c r="I9" s="367"/>
      <c r="J9" s="367"/>
      <c r="K9" s="367"/>
      <c r="L9" s="367"/>
      <c r="M9" s="367"/>
      <c r="N9" s="367"/>
      <c r="O9" s="367"/>
      <c r="P9" s="367"/>
      <c r="Q9" s="367"/>
      <c r="R9" s="367"/>
      <c r="S9" s="367"/>
      <c r="T9" s="12"/>
      <c r="U9" s="12"/>
      <c r="V9" s="12"/>
      <c r="W9" s="12"/>
      <c r="X9" s="12"/>
      <c r="Y9" s="12"/>
      <c r="Z9" s="12"/>
      <c r="AA9" s="12"/>
      <c r="AB9" s="12"/>
    </row>
    <row r="10" spans="1:28" s="11" customFormat="1" ht="18.75" x14ac:dyDescent="0.2">
      <c r="A10" s="370"/>
      <c r="B10" s="370"/>
      <c r="C10" s="370"/>
      <c r="D10" s="370"/>
      <c r="E10" s="370"/>
      <c r="F10" s="370"/>
      <c r="G10" s="370"/>
      <c r="H10" s="370"/>
      <c r="I10" s="370"/>
      <c r="J10" s="370"/>
      <c r="K10" s="370"/>
      <c r="L10" s="370"/>
      <c r="M10" s="370"/>
      <c r="N10" s="370"/>
      <c r="O10" s="370"/>
      <c r="P10" s="370"/>
      <c r="Q10" s="370"/>
      <c r="R10" s="370"/>
      <c r="S10" s="370"/>
      <c r="T10" s="12"/>
      <c r="U10" s="12"/>
      <c r="V10" s="12"/>
      <c r="W10" s="12"/>
      <c r="X10" s="12"/>
      <c r="Y10" s="12"/>
      <c r="Z10" s="12"/>
      <c r="AA10" s="12"/>
      <c r="AB10" s="12"/>
    </row>
    <row r="11" spans="1:28" s="11" customFormat="1" ht="18.75" x14ac:dyDescent="0.2">
      <c r="A11" s="377" t="s">
        <v>501</v>
      </c>
      <c r="B11" s="377"/>
      <c r="C11" s="377"/>
      <c r="D11" s="377"/>
      <c r="E11" s="377"/>
      <c r="F11" s="377"/>
      <c r="G11" s="377"/>
      <c r="H11" s="377"/>
      <c r="I11" s="377"/>
      <c r="J11" s="377"/>
      <c r="K11" s="377"/>
      <c r="L11" s="377"/>
      <c r="M11" s="377"/>
      <c r="N11" s="377"/>
      <c r="O11" s="377"/>
      <c r="P11" s="377"/>
      <c r="Q11" s="377"/>
      <c r="R11" s="377"/>
      <c r="S11" s="377"/>
      <c r="T11" s="12"/>
      <c r="U11" s="12"/>
      <c r="V11" s="12"/>
      <c r="W11" s="12"/>
      <c r="X11" s="12"/>
      <c r="Y11" s="12"/>
      <c r="Z11" s="12"/>
      <c r="AA11" s="12"/>
      <c r="AB11" s="12"/>
    </row>
    <row r="12" spans="1:28" s="11" customFormat="1" ht="18.75" x14ac:dyDescent="0.2">
      <c r="A12" s="367" t="s">
        <v>7</v>
      </c>
      <c r="B12" s="367"/>
      <c r="C12" s="367"/>
      <c r="D12" s="367"/>
      <c r="E12" s="367"/>
      <c r="F12" s="367"/>
      <c r="G12" s="367"/>
      <c r="H12" s="367"/>
      <c r="I12" s="367"/>
      <c r="J12" s="367"/>
      <c r="K12" s="367"/>
      <c r="L12" s="367"/>
      <c r="M12" s="367"/>
      <c r="N12" s="367"/>
      <c r="O12" s="367"/>
      <c r="P12" s="367"/>
      <c r="Q12" s="367"/>
      <c r="R12" s="367"/>
      <c r="S12" s="367"/>
      <c r="T12" s="12"/>
      <c r="U12" s="12"/>
      <c r="V12" s="12"/>
      <c r="W12" s="12"/>
      <c r="X12" s="12"/>
      <c r="Y12" s="12"/>
      <c r="Z12" s="12"/>
      <c r="AA12" s="12"/>
      <c r="AB12" s="12"/>
    </row>
    <row r="13" spans="1:28" s="8"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9"/>
      <c r="U13" s="9"/>
      <c r="V13" s="9"/>
      <c r="W13" s="9"/>
      <c r="X13" s="9"/>
      <c r="Y13" s="9"/>
      <c r="Z13" s="9"/>
      <c r="AA13" s="9"/>
      <c r="AB13" s="9"/>
    </row>
    <row r="14" spans="1:28" s="2" customFormat="1" ht="18.75" x14ac:dyDescent="0.2">
      <c r="A14" s="379" t="s">
        <v>463</v>
      </c>
      <c r="B14" s="379"/>
      <c r="C14" s="379"/>
      <c r="D14" s="379"/>
      <c r="E14" s="379"/>
      <c r="F14" s="379"/>
      <c r="G14" s="379"/>
      <c r="H14" s="379"/>
      <c r="I14" s="379"/>
      <c r="J14" s="379"/>
      <c r="K14" s="379"/>
      <c r="L14" s="379"/>
      <c r="M14" s="379"/>
      <c r="N14" s="379"/>
      <c r="O14" s="379"/>
      <c r="P14" s="379"/>
      <c r="Q14" s="379"/>
      <c r="R14" s="379"/>
      <c r="S14" s="379"/>
      <c r="T14" s="7"/>
      <c r="U14" s="7"/>
      <c r="V14" s="7"/>
      <c r="W14" s="7"/>
      <c r="X14" s="7"/>
      <c r="Y14" s="7"/>
      <c r="Z14" s="7"/>
      <c r="AA14" s="7"/>
      <c r="AB14" s="7"/>
    </row>
    <row r="15" spans="1:28" s="2" customFormat="1" ht="15" customHeight="1" x14ac:dyDescent="0.2">
      <c r="A15" s="367" t="s">
        <v>6</v>
      </c>
      <c r="B15" s="367"/>
      <c r="C15" s="367"/>
      <c r="D15" s="367"/>
      <c r="E15" s="367"/>
      <c r="F15" s="367"/>
      <c r="G15" s="367"/>
      <c r="H15" s="367"/>
      <c r="I15" s="367"/>
      <c r="J15" s="367"/>
      <c r="K15" s="367"/>
      <c r="L15" s="367"/>
      <c r="M15" s="367"/>
      <c r="N15" s="367"/>
      <c r="O15" s="367"/>
      <c r="P15" s="367"/>
      <c r="Q15" s="367"/>
      <c r="R15" s="367"/>
      <c r="S15" s="367"/>
      <c r="T15" s="5"/>
      <c r="U15" s="5"/>
      <c r="V15" s="5"/>
      <c r="W15" s="5"/>
      <c r="X15" s="5"/>
      <c r="Y15" s="5"/>
      <c r="Z15" s="5"/>
      <c r="AA15" s="5"/>
      <c r="AB15" s="5"/>
    </row>
    <row r="16" spans="1:28" s="2" customFormat="1" ht="15" customHeight="1" x14ac:dyDescent="0.2">
      <c r="A16" s="383"/>
      <c r="B16" s="383"/>
      <c r="C16" s="383"/>
      <c r="D16" s="383"/>
      <c r="E16" s="383"/>
      <c r="F16" s="383"/>
      <c r="G16" s="383"/>
      <c r="H16" s="383"/>
      <c r="I16" s="383"/>
      <c r="J16" s="383"/>
      <c r="K16" s="383"/>
      <c r="L16" s="383"/>
      <c r="M16" s="383"/>
      <c r="N16" s="383"/>
      <c r="O16" s="383"/>
      <c r="P16" s="383"/>
      <c r="Q16" s="383"/>
      <c r="R16" s="383"/>
      <c r="S16" s="383"/>
      <c r="T16" s="3"/>
      <c r="U16" s="3"/>
      <c r="V16" s="3"/>
      <c r="W16" s="3"/>
      <c r="X16" s="3"/>
      <c r="Y16" s="3"/>
    </row>
    <row r="17" spans="1:28" s="2" customFormat="1" ht="45.75" customHeight="1" x14ac:dyDescent="0.2">
      <c r="A17" s="368" t="s">
        <v>370</v>
      </c>
      <c r="B17" s="368"/>
      <c r="C17" s="368"/>
      <c r="D17" s="368"/>
      <c r="E17" s="368"/>
      <c r="F17" s="368"/>
      <c r="G17" s="368"/>
      <c r="H17" s="368"/>
      <c r="I17" s="368"/>
      <c r="J17" s="368"/>
      <c r="K17" s="368"/>
      <c r="L17" s="368"/>
      <c r="M17" s="368"/>
      <c r="N17" s="368"/>
      <c r="O17" s="368"/>
      <c r="P17" s="368"/>
      <c r="Q17" s="368"/>
      <c r="R17" s="368"/>
      <c r="S17" s="368"/>
      <c r="T17" s="6"/>
      <c r="U17" s="6"/>
      <c r="V17" s="6"/>
      <c r="W17" s="6"/>
      <c r="X17" s="6"/>
      <c r="Y17" s="6"/>
      <c r="Z17" s="6"/>
      <c r="AA17" s="6"/>
      <c r="AB17" s="6"/>
    </row>
    <row r="18" spans="1:28" s="2"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3"/>
      <c r="U18" s="3"/>
      <c r="V18" s="3"/>
      <c r="W18" s="3"/>
      <c r="X18" s="3"/>
      <c r="Y18" s="3"/>
    </row>
    <row r="19" spans="1:28" s="2" customFormat="1" ht="54" customHeight="1" x14ac:dyDescent="0.2">
      <c r="A19" s="373" t="s">
        <v>5</v>
      </c>
      <c r="B19" s="373" t="s">
        <v>99</v>
      </c>
      <c r="C19" s="374" t="s">
        <v>264</v>
      </c>
      <c r="D19" s="373" t="s">
        <v>263</v>
      </c>
      <c r="E19" s="373" t="s">
        <v>98</v>
      </c>
      <c r="F19" s="373" t="s">
        <v>97</v>
      </c>
      <c r="G19" s="373" t="s">
        <v>259</v>
      </c>
      <c r="H19" s="373" t="s">
        <v>96</v>
      </c>
      <c r="I19" s="373" t="s">
        <v>95</v>
      </c>
      <c r="J19" s="373" t="s">
        <v>94</v>
      </c>
      <c r="K19" s="373" t="s">
        <v>93</v>
      </c>
      <c r="L19" s="373" t="s">
        <v>92</v>
      </c>
      <c r="M19" s="373" t="s">
        <v>91</v>
      </c>
      <c r="N19" s="373" t="s">
        <v>90</v>
      </c>
      <c r="O19" s="373" t="s">
        <v>89</v>
      </c>
      <c r="P19" s="373" t="s">
        <v>88</v>
      </c>
      <c r="Q19" s="373" t="s">
        <v>262</v>
      </c>
      <c r="R19" s="373"/>
      <c r="S19" s="376" t="s">
        <v>364</v>
      </c>
      <c r="T19" s="3"/>
      <c r="U19" s="3"/>
      <c r="V19" s="3"/>
      <c r="W19" s="3"/>
      <c r="X19" s="3"/>
      <c r="Y19" s="3"/>
    </row>
    <row r="20" spans="1:28" s="2" customFormat="1" ht="180.75" customHeight="1" x14ac:dyDescent="0.2">
      <c r="A20" s="373"/>
      <c r="B20" s="373"/>
      <c r="C20" s="375"/>
      <c r="D20" s="373"/>
      <c r="E20" s="373"/>
      <c r="F20" s="373"/>
      <c r="G20" s="373"/>
      <c r="H20" s="373"/>
      <c r="I20" s="373"/>
      <c r="J20" s="373"/>
      <c r="K20" s="373"/>
      <c r="L20" s="373"/>
      <c r="M20" s="373"/>
      <c r="N20" s="373"/>
      <c r="O20" s="373"/>
      <c r="P20" s="373"/>
      <c r="Q20" s="45" t="s">
        <v>260</v>
      </c>
      <c r="R20" s="46" t="s">
        <v>261</v>
      </c>
      <c r="S20" s="376"/>
      <c r="T20" s="31"/>
      <c r="U20" s="31"/>
      <c r="V20" s="31"/>
      <c r="W20" s="31"/>
      <c r="X20" s="31"/>
      <c r="Y20" s="31"/>
      <c r="Z20" s="30"/>
      <c r="AA20" s="30"/>
      <c r="AB20" s="30"/>
    </row>
    <row r="21" spans="1:28" s="2" customFormat="1" ht="18.75" x14ac:dyDescent="0.2">
      <c r="A21" s="45">
        <v>1</v>
      </c>
      <c r="B21" s="50">
        <v>2</v>
      </c>
      <c r="C21" s="45">
        <v>3</v>
      </c>
      <c r="D21" s="50">
        <v>4</v>
      </c>
      <c r="E21" s="45">
        <v>5</v>
      </c>
      <c r="F21" s="50">
        <v>6</v>
      </c>
      <c r="G21" s="137">
        <v>7</v>
      </c>
      <c r="H21" s="138">
        <v>8</v>
      </c>
      <c r="I21" s="137">
        <v>9</v>
      </c>
      <c r="J21" s="138">
        <v>10</v>
      </c>
      <c r="K21" s="137">
        <v>11</v>
      </c>
      <c r="L21" s="138">
        <v>12</v>
      </c>
      <c r="M21" s="137">
        <v>13</v>
      </c>
      <c r="N21" s="138">
        <v>14</v>
      </c>
      <c r="O21" s="137">
        <v>15</v>
      </c>
      <c r="P21" s="138">
        <v>16</v>
      </c>
      <c r="Q21" s="137">
        <v>17</v>
      </c>
      <c r="R21" s="138">
        <v>18</v>
      </c>
      <c r="S21" s="137">
        <v>19</v>
      </c>
      <c r="T21" s="31"/>
      <c r="U21" s="31"/>
      <c r="V21" s="31"/>
      <c r="W21" s="31"/>
      <c r="X21" s="31"/>
      <c r="Y21" s="31"/>
      <c r="Z21" s="30"/>
      <c r="AA21" s="30"/>
      <c r="AB21" s="30"/>
    </row>
    <row r="22" spans="1:28" s="2" customFormat="1" ht="32.25" customHeight="1" x14ac:dyDescent="0.2">
      <c r="A22" s="45"/>
      <c r="B22" s="380" t="s">
        <v>428</v>
      </c>
      <c r="C22" s="381"/>
      <c r="D22" s="381"/>
      <c r="E22" s="381"/>
      <c r="F22" s="381"/>
      <c r="G22" s="382"/>
      <c r="H22" s="50"/>
      <c r="I22" s="50"/>
      <c r="J22" s="50"/>
      <c r="K22" s="50"/>
      <c r="L22" s="50"/>
      <c r="M22" s="50"/>
      <c r="N22" s="50"/>
      <c r="O22" s="50"/>
      <c r="P22" s="50"/>
      <c r="Q22" s="41"/>
      <c r="R22" s="4"/>
      <c r="S22" s="136"/>
      <c r="T22" s="31"/>
      <c r="U22" s="31"/>
      <c r="V22" s="31"/>
      <c r="W22" s="31"/>
      <c r="X22" s="31"/>
      <c r="Y22" s="31"/>
      <c r="Z22" s="30"/>
      <c r="AA22" s="30"/>
      <c r="AB22" s="30"/>
    </row>
    <row r="23" spans="1:28"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B22:G22"/>
    <mergeCell ref="A15:S15"/>
    <mergeCell ref="A16:S16"/>
    <mergeCell ref="A17:S17"/>
    <mergeCell ref="A18:S18"/>
    <mergeCell ref="L19:L20"/>
    <mergeCell ref="Q19:R19"/>
    <mergeCell ref="P19:P20"/>
    <mergeCell ref="O19:O20"/>
    <mergeCell ref="N19:N20"/>
    <mergeCell ref="M19:M20"/>
    <mergeCell ref="A10:S10"/>
    <mergeCell ref="A11:S11"/>
    <mergeCell ref="A12:S12"/>
    <mergeCell ref="A13:S13"/>
    <mergeCell ref="A14:S14"/>
    <mergeCell ref="A4:S4"/>
    <mergeCell ref="A6:S6"/>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25" sqref="S25"/>
    </sheetView>
  </sheetViews>
  <sheetFormatPr defaultColWidth="10.7109375" defaultRowHeight="15.75" x14ac:dyDescent="0.25"/>
  <cols>
    <col min="1" max="1" width="6.85546875" style="55" customWidth="1"/>
    <col min="2" max="2" width="12.5703125" style="55" customWidth="1"/>
    <col min="3" max="3" width="20.7109375" style="55" customWidth="1"/>
    <col min="4" max="4" width="16.140625" style="55" customWidth="1"/>
    <col min="5" max="5" width="19.4257812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2" width="10.85546875" style="55" customWidth="1"/>
    <col min="23"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68</v>
      </c>
    </row>
    <row r="2" spans="1:27" s="11" customFormat="1" ht="18.75" customHeight="1" x14ac:dyDescent="0.3">
      <c r="E2" s="17"/>
      <c r="Q2" s="15"/>
      <c r="R2" s="15"/>
      <c r="AA2" s="14" t="s">
        <v>10</v>
      </c>
    </row>
    <row r="3" spans="1:27" s="11" customFormat="1" ht="18.75" customHeight="1" x14ac:dyDescent="0.3">
      <c r="E3" s="17"/>
      <c r="Q3" s="15"/>
      <c r="R3" s="15"/>
      <c r="AA3" s="14" t="s">
        <v>440</v>
      </c>
    </row>
    <row r="4" spans="1:27" s="11" customFormat="1" x14ac:dyDescent="0.2">
      <c r="E4" s="16"/>
      <c r="Q4" s="15"/>
      <c r="R4" s="15"/>
    </row>
    <row r="5" spans="1:27" s="11" customFormat="1" x14ac:dyDescent="0.2">
      <c r="A5" s="366" t="s">
        <v>452</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1:27" s="11" customFormat="1" x14ac:dyDescent="0.2">
      <c r="A6" s="146"/>
      <c r="B6" s="146"/>
      <c r="C6" s="146"/>
      <c r="D6" s="146"/>
      <c r="E6" s="146"/>
      <c r="F6" s="146"/>
      <c r="G6" s="146"/>
      <c r="H6" s="146"/>
      <c r="I6" s="146"/>
      <c r="J6" s="146"/>
      <c r="K6" s="146"/>
      <c r="L6" s="146"/>
      <c r="M6" s="146"/>
      <c r="N6" s="146"/>
      <c r="O6" s="146"/>
      <c r="P6" s="146"/>
      <c r="Q6" s="146"/>
      <c r="R6" s="146"/>
      <c r="S6" s="146"/>
      <c r="T6" s="146"/>
    </row>
    <row r="7" spans="1:27" s="11" customFormat="1" ht="18.75" x14ac:dyDescent="0.2">
      <c r="E7" s="370" t="s">
        <v>9</v>
      </c>
      <c r="F7" s="370"/>
      <c r="G7" s="370"/>
      <c r="H7" s="370"/>
      <c r="I7" s="370"/>
      <c r="J7" s="370"/>
      <c r="K7" s="370"/>
      <c r="L7" s="370"/>
      <c r="M7" s="370"/>
      <c r="N7" s="370"/>
      <c r="O7" s="370"/>
      <c r="P7" s="370"/>
      <c r="Q7" s="370"/>
      <c r="R7" s="370"/>
      <c r="S7" s="370"/>
      <c r="T7" s="370"/>
      <c r="U7" s="370"/>
      <c r="V7" s="370"/>
      <c r="W7" s="370"/>
      <c r="X7" s="370"/>
      <c r="Y7" s="37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71" t="s">
        <v>449</v>
      </c>
      <c r="F9" s="371"/>
      <c r="G9" s="371"/>
      <c r="H9" s="371"/>
      <c r="I9" s="371"/>
      <c r="J9" s="371"/>
      <c r="K9" s="371"/>
      <c r="L9" s="371"/>
      <c r="M9" s="371"/>
      <c r="N9" s="371"/>
      <c r="O9" s="371"/>
      <c r="P9" s="371"/>
      <c r="Q9" s="371"/>
      <c r="R9" s="371"/>
      <c r="S9" s="371"/>
      <c r="T9" s="371"/>
      <c r="U9" s="371"/>
      <c r="V9" s="371"/>
      <c r="W9" s="371"/>
      <c r="X9" s="371"/>
      <c r="Y9" s="371"/>
    </row>
    <row r="10" spans="1:27" s="11" customFormat="1" ht="18.75" customHeight="1" x14ac:dyDescent="0.2">
      <c r="E10" s="367" t="s">
        <v>8</v>
      </c>
      <c r="F10" s="367"/>
      <c r="G10" s="367"/>
      <c r="H10" s="367"/>
      <c r="I10" s="367"/>
      <c r="J10" s="367"/>
      <c r="K10" s="367"/>
      <c r="L10" s="367"/>
      <c r="M10" s="367"/>
      <c r="N10" s="367"/>
      <c r="O10" s="367"/>
      <c r="P10" s="367"/>
      <c r="Q10" s="367"/>
      <c r="R10" s="367"/>
      <c r="S10" s="367"/>
      <c r="T10" s="367"/>
      <c r="U10" s="367"/>
      <c r="V10" s="367"/>
      <c r="W10" s="367"/>
      <c r="X10" s="367"/>
      <c r="Y10" s="36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95" t="s">
        <v>501</v>
      </c>
      <c r="F12" s="395"/>
      <c r="G12" s="395"/>
      <c r="H12" s="395"/>
      <c r="I12" s="395"/>
      <c r="J12" s="395"/>
      <c r="K12" s="395"/>
      <c r="L12" s="395"/>
      <c r="M12" s="395"/>
      <c r="N12" s="395"/>
      <c r="O12" s="395"/>
      <c r="P12" s="395"/>
      <c r="Q12" s="395"/>
      <c r="R12" s="395"/>
      <c r="S12" s="395"/>
      <c r="T12" s="395"/>
      <c r="U12" s="395"/>
      <c r="V12" s="395"/>
      <c r="W12" s="395"/>
      <c r="X12" s="395"/>
      <c r="Y12" s="395"/>
    </row>
    <row r="13" spans="1:27" s="11" customFormat="1" ht="18.75" customHeight="1" x14ac:dyDescent="0.2">
      <c r="E13" s="367" t="s">
        <v>7</v>
      </c>
      <c r="F13" s="367"/>
      <c r="G13" s="367"/>
      <c r="H13" s="367"/>
      <c r="I13" s="367"/>
      <c r="J13" s="367"/>
      <c r="K13" s="367"/>
      <c r="L13" s="367"/>
      <c r="M13" s="367"/>
      <c r="N13" s="367"/>
      <c r="O13" s="367"/>
      <c r="P13" s="367"/>
      <c r="Q13" s="367"/>
      <c r="R13" s="367"/>
      <c r="S13" s="367"/>
      <c r="T13" s="367"/>
      <c r="U13" s="367"/>
      <c r="V13" s="367"/>
      <c r="W13" s="367"/>
      <c r="X13" s="367"/>
      <c r="Y13" s="367"/>
    </row>
    <row r="14" spans="1:27" s="8" customFormat="1" ht="16.5" customHeight="1" x14ac:dyDescent="0.2">
      <c r="E14" s="9"/>
      <c r="F14" s="9"/>
      <c r="G14" s="9"/>
      <c r="H14" s="9"/>
      <c r="I14" s="9"/>
      <c r="J14" s="9"/>
      <c r="K14" s="9"/>
      <c r="L14" s="9"/>
      <c r="M14" s="9"/>
      <c r="N14" s="9"/>
      <c r="O14" s="9"/>
      <c r="P14" s="9"/>
      <c r="Q14" s="9"/>
      <c r="R14" s="9"/>
      <c r="S14" s="9"/>
      <c r="T14" s="9"/>
      <c r="U14" s="9"/>
      <c r="V14" s="9"/>
      <c r="W14" s="9"/>
    </row>
    <row r="15" spans="1:27" s="2" customFormat="1" ht="18.75" customHeight="1" x14ac:dyDescent="0.2">
      <c r="E15" s="371" t="s">
        <v>464</v>
      </c>
      <c r="F15" s="371"/>
      <c r="G15" s="371"/>
      <c r="H15" s="371"/>
      <c r="I15" s="371"/>
      <c r="J15" s="371"/>
      <c r="K15" s="371"/>
      <c r="L15" s="371"/>
      <c r="M15" s="371"/>
      <c r="N15" s="371"/>
      <c r="O15" s="371"/>
      <c r="P15" s="371"/>
      <c r="Q15" s="371"/>
      <c r="R15" s="371"/>
      <c r="S15" s="371"/>
      <c r="T15" s="371"/>
      <c r="U15" s="371"/>
      <c r="V15" s="371"/>
      <c r="W15" s="371"/>
      <c r="X15" s="371"/>
      <c r="Y15" s="371"/>
    </row>
    <row r="16" spans="1:27" s="2" customFormat="1" ht="15" customHeight="1" x14ac:dyDescent="0.2">
      <c r="E16" s="367" t="s">
        <v>6</v>
      </c>
      <c r="F16" s="367"/>
      <c r="G16" s="367"/>
      <c r="H16" s="367"/>
      <c r="I16" s="367"/>
      <c r="J16" s="367"/>
      <c r="K16" s="367"/>
      <c r="L16" s="367"/>
      <c r="M16" s="367"/>
      <c r="N16" s="367"/>
      <c r="O16" s="367"/>
      <c r="P16" s="367"/>
      <c r="Q16" s="367"/>
      <c r="R16" s="367"/>
      <c r="S16" s="367"/>
      <c r="T16" s="367"/>
      <c r="U16" s="367"/>
      <c r="V16" s="367"/>
      <c r="W16" s="367"/>
      <c r="X16" s="367"/>
      <c r="Y16" s="36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69"/>
      <c r="F18" s="369"/>
      <c r="G18" s="369"/>
      <c r="H18" s="369"/>
      <c r="I18" s="369"/>
      <c r="J18" s="369"/>
      <c r="K18" s="369"/>
      <c r="L18" s="369"/>
      <c r="M18" s="369"/>
      <c r="N18" s="369"/>
      <c r="O18" s="369"/>
      <c r="P18" s="369"/>
      <c r="Q18" s="369"/>
      <c r="R18" s="369"/>
      <c r="S18" s="369"/>
      <c r="T18" s="369"/>
      <c r="U18" s="369"/>
      <c r="V18" s="369"/>
      <c r="W18" s="369"/>
      <c r="X18" s="369"/>
      <c r="Y18" s="369"/>
    </row>
    <row r="19" spans="1:27" ht="25.5" customHeight="1" x14ac:dyDescent="0.25">
      <c r="A19" s="369" t="s">
        <v>375</v>
      </c>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row>
    <row r="20" spans="1:27" s="59" customFormat="1" ht="21" customHeight="1" x14ac:dyDescent="0.25"/>
    <row r="21" spans="1:27" ht="15.75" customHeight="1" x14ac:dyDescent="0.25">
      <c r="A21" s="385" t="s">
        <v>5</v>
      </c>
      <c r="B21" s="388" t="s">
        <v>381</v>
      </c>
      <c r="C21" s="389"/>
      <c r="D21" s="388" t="s">
        <v>383</v>
      </c>
      <c r="E21" s="389"/>
      <c r="F21" s="392" t="s">
        <v>93</v>
      </c>
      <c r="G21" s="393"/>
      <c r="H21" s="393"/>
      <c r="I21" s="394"/>
      <c r="J21" s="385" t="s">
        <v>384</v>
      </c>
      <c r="K21" s="388" t="s">
        <v>385</v>
      </c>
      <c r="L21" s="389"/>
      <c r="M21" s="388" t="s">
        <v>386</v>
      </c>
      <c r="N21" s="389"/>
      <c r="O21" s="388" t="s">
        <v>374</v>
      </c>
      <c r="P21" s="389"/>
      <c r="Q21" s="388" t="s">
        <v>111</v>
      </c>
      <c r="R21" s="389"/>
      <c r="S21" s="385" t="s">
        <v>110</v>
      </c>
      <c r="T21" s="385" t="s">
        <v>387</v>
      </c>
      <c r="U21" s="385" t="s">
        <v>382</v>
      </c>
      <c r="V21" s="388" t="s">
        <v>109</v>
      </c>
      <c r="W21" s="389"/>
      <c r="X21" s="392" t="s">
        <v>106</v>
      </c>
      <c r="Y21" s="393"/>
      <c r="Z21" s="392" t="s">
        <v>105</v>
      </c>
      <c r="AA21" s="393"/>
    </row>
    <row r="22" spans="1:27" ht="216" customHeight="1" x14ac:dyDescent="0.25">
      <c r="A22" s="386"/>
      <c r="B22" s="390"/>
      <c r="C22" s="391"/>
      <c r="D22" s="390"/>
      <c r="E22" s="391"/>
      <c r="F22" s="392" t="s">
        <v>108</v>
      </c>
      <c r="G22" s="394"/>
      <c r="H22" s="392" t="s">
        <v>107</v>
      </c>
      <c r="I22" s="394"/>
      <c r="J22" s="387"/>
      <c r="K22" s="390"/>
      <c r="L22" s="391"/>
      <c r="M22" s="390"/>
      <c r="N22" s="391"/>
      <c r="O22" s="390"/>
      <c r="P22" s="391"/>
      <c r="Q22" s="390"/>
      <c r="R22" s="391"/>
      <c r="S22" s="387"/>
      <c r="T22" s="387"/>
      <c r="U22" s="387"/>
      <c r="V22" s="390"/>
      <c r="W22" s="391"/>
      <c r="X22" s="104" t="s">
        <v>104</v>
      </c>
      <c r="Y22" s="104" t="s">
        <v>373</v>
      </c>
      <c r="Z22" s="104" t="s">
        <v>103</v>
      </c>
      <c r="AA22" s="104" t="s">
        <v>102</v>
      </c>
    </row>
    <row r="23" spans="1:27" ht="60" customHeight="1" x14ac:dyDescent="0.25">
      <c r="A23" s="387"/>
      <c r="B23" s="143" t="s">
        <v>100</v>
      </c>
      <c r="C23" s="143" t="s">
        <v>101</v>
      </c>
      <c r="D23" s="105" t="s">
        <v>100</v>
      </c>
      <c r="E23" s="105" t="s">
        <v>101</v>
      </c>
      <c r="F23" s="105" t="s">
        <v>100</v>
      </c>
      <c r="G23" s="105" t="s">
        <v>101</v>
      </c>
      <c r="H23" s="105" t="s">
        <v>100</v>
      </c>
      <c r="I23" s="105" t="s">
        <v>101</v>
      </c>
      <c r="J23" s="105" t="s">
        <v>100</v>
      </c>
      <c r="K23" s="105" t="s">
        <v>100</v>
      </c>
      <c r="L23" s="105" t="s">
        <v>101</v>
      </c>
      <c r="M23" s="105" t="s">
        <v>100</v>
      </c>
      <c r="N23" s="105" t="s">
        <v>101</v>
      </c>
      <c r="O23" s="105" t="s">
        <v>100</v>
      </c>
      <c r="P23" s="105" t="s">
        <v>101</v>
      </c>
      <c r="Q23" s="105" t="s">
        <v>100</v>
      </c>
      <c r="R23" s="105" t="s">
        <v>101</v>
      </c>
      <c r="S23" s="105" t="s">
        <v>100</v>
      </c>
      <c r="T23" s="105" t="s">
        <v>100</v>
      </c>
      <c r="U23" s="105" t="s">
        <v>100</v>
      </c>
      <c r="V23" s="105" t="s">
        <v>100</v>
      </c>
      <c r="W23" s="105" t="s">
        <v>101</v>
      </c>
      <c r="X23" s="105" t="s">
        <v>100</v>
      </c>
      <c r="Y23" s="105" t="s">
        <v>100</v>
      </c>
      <c r="Z23" s="104" t="s">
        <v>100</v>
      </c>
      <c r="AA23" s="104" t="s">
        <v>100</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59" customFormat="1" ht="106.5" customHeight="1" x14ac:dyDescent="0.25">
      <c r="A25" s="110">
        <v>1</v>
      </c>
      <c r="B25" s="193" t="s">
        <v>444</v>
      </c>
      <c r="C25" s="200" t="s">
        <v>445</v>
      </c>
      <c r="D25" s="193" t="s">
        <v>444</v>
      </c>
      <c r="E25" s="199" t="s">
        <v>445</v>
      </c>
      <c r="F25" s="178">
        <v>0.4</v>
      </c>
      <c r="G25" s="178">
        <v>0.4</v>
      </c>
      <c r="H25" s="178">
        <v>0.4</v>
      </c>
      <c r="I25" s="178">
        <v>0.4</v>
      </c>
      <c r="J25" s="179" t="s">
        <v>446</v>
      </c>
      <c r="K25" s="178" t="s">
        <v>418</v>
      </c>
      <c r="L25" s="178" t="s">
        <v>418</v>
      </c>
      <c r="M25" s="179" t="s">
        <v>438</v>
      </c>
      <c r="N25" s="180" t="s">
        <v>422</v>
      </c>
      <c r="O25" s="180" t="s">
        <v>419</v>
      </c>
      <c r="P25" s="180" t="s">
        <v>429</v>
      </c>
      <c r="Q25" s="204">
        <v>2.7</v>
      </c>
      <c r="R25" s="204">
        <v>3.0179999999999998</v>
      </c>
      <c r="S25" s="180">
        <v>2022</v>
      </c>
      <c r="T25" s="180" t="s">
        <v>430</v>
      </c>
      <c r="U25" s="192" t="s">
        <v>430</v>
      </c>
      <c r="V25" s="179" t="s">
        <v>439</v>
      </c>
      <c r="W25" s="111" t="s">
        <v>423</v>
      </c>
      <c r="X25" s="188" t="s">
        <v>430</v>
      </c>
      <c r="Y25" s="188" t="s">
        <v>430</v>
      </c>
      <c r="Z25" s="188" t="s">
        <v>430</v>
      </c>
      <c r="AA25" s="188" t="s">
        <v>430</v>
      </c>
    </row>
    <row r="26" spans="1:27" ht="3" customHeight="1" x14ac:dyDescent="0.25">
      <c r="X26" s="106"/>
      <c r="Y26" s="107"/>
      <c r="Z26" s="56"/>
      <c r="AA26" s="56"/>
    </row>
    <row r="27" spans="1:27" s="57" customFormat="1" ht="12.75" x14ac:dyDescent="0.2">
      <c r="A27" s="58"/>
      <c r="B27" s="58"/>
      <c r="C27" s="58"/>
      <c r="E27" s="58"/>
      <c r="X27" s="108"/>
      <c r="Y27" s="108"/>
      <c r="Z27" s="108"/>
      <c r="AA27" s="108"/>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6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2" t="s">
        <v>68</v>
      </c>
      <c r="E1" s="15"/>
      <c r="F1" s="15"/>
    </row>
    <row r="2" spans="1:29" s="11" customFormat="1" ht="18.75" customHeight="1" x14ac:dyDescent="0.3">
      <c r="A2" s="17"/>
      <c r="C2" s="14" t="s">
        <v>10</v>
      </c>
      <c r="E2" s="15"/>
      <c r="F2" s="15"/>
    </row>
    <row r="3" spans="1:29" s="11" customFormat="1" ht="18.75" x14ac:dyDescent="0.3">
      <c r="A3" s="16"/>
      <c r="C3" s="14" t="s">
        <v>440</v>
      </c>
      <c r="E3" s="15"/>
      <c r="F3" s="15"/>
    </row>
    <row r="4" spans="1:29" s="11" customFormat="1" ht="15.75" x14ac:dyDescent="0.2">
      <c r="A4" s="366" t="s">
        <v>448</v>
      </c>
      <c r="B4" s="366"/>
      <c r="C4" s="366"/>
      <c r="E4" s="15"/>
      <c r="F4" s="15"/>
    </row>
    <row r="5" spans="1:29" s="11" customFormat="1" ht="15.75" x14ac:dyDescent="0.2">
      <c r="A5" s="16"/>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x14ac:dyDescent="0.3">
      <c r="A6" s="370" t="s">
        <v>9</v>
      </c>
      <c r="B6" s="370"/>
      <c r="C6" s="370"/>
      <c r="E6" s="15"/>
      <c r="F6" s="15"/>
      <c r="G6" s="14"/>
    </row>
    <row r="7" spans="1:29" s="11" customFormat="1" ht="18.75" x14ac:dyDescent="0.2">
      <c r="A7" s="152"/>
      <c r="B7" s="152"/>
      <c r="C7" s="152"/>
      <c r="D7" s="12"/>
      <c r="E7" s="12"/>
      <c r="F7" s="12"/>
      <c r="G7" s="12"/>
      <c r="H7" s="12"/>
      <c r="I7" s="12"/>
      <c r="J7" s="12"/>
      <c r="K7" s="12"/>
      <c r="L7" s="12"/>
      <c r="M7" s="12"/>
      <c r="N7" s="12"/>
      <c r="O7" s="12"/>
      <c r="P7" s="12"/>
      <c r="Q7" s="12"/>
      <c r="R7" s="12"/>
      <c r="S7" s="12"/>
      <c r="T7" s="12"/>
      <c r="U7" s="12"/>
    </row>
    <row r="8" spans="1:29" s="11" customFormat="1" ht="18.75" x14ac:dyDescent="0.2">
      <c r="A8" s="371" t="s">
        <v>453</v>
      </c>
      <c r="B8" s="371"/>
      <c r="C8" s="371"/>
      <c r="D8" s="13"/>
      <c r="E8" s="13"/>
      <c r="F8" s="13"/>
      <c r="G8" s="13"/>
      <c r="H8" s="12"/>
      <c r="I8" s="12"/>
      <c r="J8" s="12"/>
      <c r="K8" s="12"/>
      <c r="L8" s="12"/>
      <c r="M8" s="12"/>
      <c r="N8" s="12"/>
      <c r="O8" s="12"/>
      <c r="P8" s="12"/>
      <c r="Q8" s="12"/>
      <c r="R8" s="12"/>
      <c r="S8" s="12"/>
      <c r="T8" s="12"/>
      <c r="U8" s="12"/>
    </row>
    <row r="9" spans="1:29" s="11" customFormat="1" ht="18.75" x14ac:dyDescent="0.2">
      <c r="A9" s="367" t="s">
        <v>8</v>
      </c>
      <c r="B9" s="367"/>
      <c r="C9" s="367"/>
      <c r="D9" s="7"/>
      <c r="E9" s="7"/>
      <c r="F9" s="7"/>
      <c r="G9" s="7"/>
      <c r="H9" s="12"/>
      <c r="I9" s="12"/>
      <c r="J9" s="12"/>
      <c r="K9" s="12"/>
      <c r="L9" s="12"/>
      <c r="M9" s="12"/>
      <c r="N9" s="12"/>
      <c r="O9" s="12"/>
      <c r="P9" s="12"/>
      <c r="Q9" s="12"/>
      <c r="R9" s="12"/>
      <c r="S9" s="12"/>
      <c r="T9" s="12"/>
      <c r="U9" s="12"/>
    </row>
    <row r="10" spans="1:29" s="11" customFormat="1" ht="18.75" x14ac:dyDescent="0.2">
      <c r="A10" s="152"/>
      <c r="B10" s="152"/>
      <c r="C10" s="152"/>
      <c r="D10" s="5"/>
      <c r="E10" s="5"/>
      <c r="F10" s="5"/>
      <c r="G10" s="5"/>
      <c r="H10" s="12"/>
      <c r="I10" s="12"/>
      <c r="J10" s="12"/>
      <c r="K10" s="12"/>
      <c r="L10" s="12"/>
      <c r="M10" s="12"/>
      <c r="N10" s="12"/>
      <c r="O10" s="12"/>
      <c r="P10" s="12"/>
      <c r="Q10" s="12"/>
      <c r="R10" s="12"/>
      <c r="S10" s="12"/>
      <c r="T10" s="12"/>
      <c r="U10" s="12"/>
    </row>
    <row r="11" spans="1:29" s="11" customFormat="1" ht="18.75" x14ac:dyDescent="0.2">
      <c r="A11" s="370" t="s">
        <v>501</v>
      </c>
      <c r="B11" s="370"/>
      <c r="C11" s="370"/>
      <c r="D11" s="13"/>
      <c r="E11" s="13"/>
      <c r="F11" s="13"/>
      <c r="G11" s="13"/>
      <c r="H11" s="12"/>
      <c r="I11" s="12"/>
      <c r="J11" s="12"/>
      <c r="K11" s="12"/>
      <c r="L11" s="12"/>
      <c r="M11" s="12"/>
      <c r="N11" s="12"/>
      <c r="O11" s="12"/>
      <c r="P11" s="12"/>
      <c r="Q11" s="12"/>
      <c r="R11" s="12"/>
      <c r="S11" s="12"/>
      <c r="T11" s="12"/>
      <c r="U11" s="12"/>
    </row>
    <row r="12" spans="1:29" s="11" customFormat="1" ht="18.75" x14ac:dyDescent="0.2">
      <c r="A12" s="367" t="s">
        <v>7</v>
      </c>
      <c r="B12" s="367"/>
      <c r="C12" s="367"/>
      <c r="D12" s="7"/>
      <c r="E12" s="7"/>
      <c r="F12" s="7"/>
      <c r="G12" s="7"/>
      <c r="H12" s="12"/>
      <c r="I12" s="12"/>
      <c r="J12" s="12"/>
      <c r="K12" s="12"/>
      <c r="L12" s="12"/>
      <c r="M12" s="12"/>
      <c r="N12" s="12"/>
      <c r="O12" s="12"/>
      <c r="P12" s="12"/>
      <c r="Q12" s="12"/>
      <c r="R12" s="12"/>
      <c r="S12" s="12"/>
      <c r="T12" s="12"/>
      <c r="U12" s="12"/>
    </row>
    <row r="13" spans="1:29" s="11" customFormat="1" ht="18.75" x14ac:dyDescent="0.2">
      <c r="A13" s="153"/>
      <c r="B13" s="153"/>
      <c r="C13" s="15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69" t="s">
        <v>465</v>
      </c>
      <c r="B14" s="369"/>
      <c r="C14" s="369"/>
      <c r="D14" s="9"/>
      <c r="E14" s="9"/>
      <c r="F14" s="9"/>
      <c r="G14" s="9"/>
      <c r="H14" s="9"/>
      <c r="I14" s="9"/>
      <c r="J14" s="9"/>
      <c r="K14" s="9"/>
      <c r="L14" s="9"/>
      <c r="M14" s="9"/>
      <c r="N14" s="9"/>
      <c r="O14" s="9"/>
      <c r="P14" s="9"/>
      <c r="Q14" s="9"/>
      <c r="R14" s="9"/>
      <c r="S14" s="9"/>
      <c r="T14" s="9"/>
      <c r="U14" s="9"/>
    </row>
    <row r="15" spans="1:29" s="2" customFormat="1" ht="15.75" x14ac:dyDescent="0.2">
      <c r="A15" s="367" t="s">
        <v>6</v>
      </c>
      <c r="B15" s="367"/>
      <c r="C15" s="367"/>
      <c r="D15" s="7"/>
      <c r="E15" s="7"/>
      <c r="F15" s="7"/>
      <c r="G15" s="7"/>
      <c r="H15" s="7"/>
      <c r="I15" s="7"/>
      <c r="J15" s="7"/>
      <c r="K15" s="7"/>
      <c r="L15" s="7"/>
      <c r="M15" s="7"/>
      <c r="N15" s="7"/>
      <c r="O15" s="7"/>
      <c r="P15" s="7"/>
      <c r="Q15" s="7"/>
      <c r="R15" s="7"/>
      <c r="S15" s="7"/>
      <c r="T15" s="7"/>
      <c r="U15" s="7"/>
    </row>
    <row r="16" spans="1:29" s="2" customFormat="1" ht="15" customHeight="1" x14ac:dyDescent="0.2">
      <c r="A16" s="367"/>
      <c r="B16" s="367"/>
      <c r="C16" s="367"/>
      <c r="D16" s="5"/>
      <c r="E16" s="5"/>
      <c r="F16" s="5"/>
      <c r="G16" s="5"/>
      <c r="H16" s="5"/>
      <c r="I16" s="5"/>
      <c r="J16" s="5"/>
      <c r="K16" s="5"/>
      <c r="L16" s="5"/>
      <c r="M16" s="5"/>
      <c r="N16" s="5"/>
      <c r="O16" s="5"/>
      <c r="P16" s="5"/>
      <c r="Q16" s="5"/>
      <c r="R16" s="5"/>
      <c r="S16" s="5"/>
      <c r="T16" s="5"/>
      <c r="U16" s="5"/>
    </row>
    <row r="17" spans="1:21" s="2" customFormat="1" ht="15" customHeight="1" x14ac:dyDescent="0.2">
      <c r="A17" s="383"/>
      <c r="B17" s="383"/>
      <c r="C17" s="383"/>
      <c r="D17" s="3"/>
      <c r="E17" s="3"/>
      <c r="F17" s="3"/>
      <c r="G17" s="3"/>
      <c r="H17" s="3"/>
      <c r="I17" s="3"/>
      <c r="J17" s="3"/>
      <c r="K17" s="3"/>
      <c r="L17" s="3"/>
      <c r="M17" s="3"/>
      <c r="N17" s="3"/>
      <c r="O17" s="3"/>
      <c r="P17" s="3"/>
      <c r="Q17" s="3"/>
      <c r="R17" s="3"/>
    </row>
    <row r="18" spans="1:21" s="2" customFormat="1" ht="27.75" customHeight="1" x14ac:dyDescent="0.2">
      <c r="A18" s="368" t="s">
        <v>369</v>
      </c>
      <c r="B18" s="368"/>
      <c r="C18" s="368"/>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5</v>
      </c>
      <c r="B20" s="41" t="s">
        <v>67</v>
      </c>
      <c r="C20" s="40" t="s">
        <v>66</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2" customFormat="1" ht="33.75" customHeight="1" x14ac:dyDescent="0.2">
      <c r="A22" s="27" t="s">
        <v>65</v>
      </c>
      <c r="B22" s="33" t="s">
        <v>379</v>
      </c>
      <c r="C22" s="162" t="s">
        <v>410</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163" t="s">
        <v>411</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413</v>
      </c>
      <c r="C24" s="184" t="s">
        <v>454</v>
      </c>
      <c r="D24" s="181"/>
      <c r="E24" s="181"/>
      <c r="F24" s="26"/>
      <c r="G24" s="26"/>
      <c r="H24" s="26"/>
      <c r="I24" s="26"/>
      <c r="J24" s="26"/>
      <c r="K24" s="26"/>
      <c r="L24" s="26"/>
      <c r="M24" s="26"/>
      <c r="N24" s="26"/>
      <c r="O24" s="26"/>
      <c r="P24" s="26"/>
      <c r="Q24" s="26"/>
      <c r="R24" s="26"/>
      <c r="S24" s="26"/>
      <c r="T24" s="26"/>
      <c r="U24" s="26"/>
    </row>
    <row r="25" spans="1:21" ht="63" customHeight="1" x14ac:dyDescent="0.25">
      <c r="A25" s="27" t="s">
        <v>61</v>
      </c>
      <c r="B25" s="29" t="s">
        <v>398</v>
      </c>
      <c r="C25" s="205" t="s">
        <v>737</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218</v>
      </c>
      <c r="C26" s="28" t="s">
        <v>412</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380</v>
      </c>
      <c r="C27" s="163" t="s">
        <v>411</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28" t="s">
        <v>442</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28" t="s">
        <v>442</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430</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1">
    <mergeCell ref="A4:C4"/>
    <mergeCell ref="A6:C6"/>
    <mergeCell ref="A15:C15"/>
    <mergeCell ref="A16:C16"/>
    <mergeCell ref="A17:C17"/>
    <mergeCell ref="A18:C18"/>
    <mergeCell ref="A8:C8"/>
    <mergeCell ref="A9:C9"/>
    <mergeCell ref="A11:C11"/>
    <mergeCell ref="A12:C12"/>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5" zoomScaleNormal="80" zoomScaleSheetLayoutView="8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68</v>
      </c>
    </row>
    <row r="2" spans="1:28" ht="18.75" x14ac:dyDescent="0.3">
      <c r="Z2" s="14" t="s">
        <v>10</v>
      </c>
    </row>
    <row r="3" spans="1:28" ht="18.75" x14ac:dyDescent="0.3">
      <c r="Z3" s="14" t="s">
        <v>440</v>
      </c>
    </row>
    <row r="4" spans="1:28" ht="18.75" customHeight="1" x14ac:dyDescent="0.25">
      <c r="A4" s="366" t="s">
        <v>455</v>
      </c>
      <c r="B4" s="366"/>
      <c r="C4" s="366"/>
      <c r="D4" s="366"/>
      <c r="E4" s="366"/>
      <c r="F4" s="366"/>
      <c r="G4" s="366"/>
      <c r="H4" s="366"/>
      <c r="I4" s="366"/>
      <c r="J4" s="366"/>
      <c r="K4" s="366"/>
      <c r="L4" s="366"/>
      <c r="M4" s="366"/>
      <c r="N4" s="366"/>
      <c r="O4" s="366"/>
      <c r="P4" s="366"/>
      <c r="Q4" s="366"/>
      <c r="R4" s="366"/>
      <c r="S4" s="366"/>
      <c r="T4" s="366"/>
      <c r="U4" s="366"/>
      <c r="V4" s="366"/>
      <c r="W4" s="366"/>
      <c r="X4" s="366"/>
      <c r="Y4" s="366"/>
      <c r="Z4" s="366"/>
    </row>
    <row r="6" spans="1:28" ht="18.75" x14ac:dyDescent="0.25">
      <c r="A6" s="370" t="s">
        <v>9</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140"/>
      <c r="AB6" s="140"/>
    </row>
    <row r="7" spans="1:28" ht="18.75" x14ac:dyDescent="0.25">
      <c r="A7" s="370"/>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140"/>
      <c r="AB7" s="140"/>
    </row>
    <row r="8" spans="1:28" x14ac:dyDescent="0.25">
      <c r="A8" s="403" t="s">
        <v>449</v>
      </c>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141"/>
      <c r="AB8" s="141"/>
    </row>
    <row r="9" spans="1:28" ht="15.75" x14ac:dyDescent="0.25">
      <c r="A9" s="367" t="s">
        <v>8</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142"/>
      <c r="AB9" s="142"/>
    </row>
    <row r="10" spans="1:28" ht="18.75"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140"/>
      <c r="AB10" s="140"/>
    </row>
    <row r="11" spans="1:28" ht="15.75" x14ac:dyDescent="0.25">
      <c r="A11" s="395" t="s">
        <v>502</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141"/>
      <c r="AB11" s="141"/>
    </row>
    <row r="12" spans="1:28" ht="15.75" x14ac:dyDescent="0.25">
      <c r="A12" s="367" t="s">
        <v>7</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142"/>
      <c r="AB12" s="142"/>
    </row>
    <row r="13" spans="1:28"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10"/>
      <c r="AB13" s="10"/>
    </row>
    <row r="14" spans="1:28" ht="15.75" x14ac:dyDescent="0.25">
      <c r="A14" s="371" t="s">
        <v>466</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141"/>
      <c r="AB14" s="141"/>
    </row>
    <row r="15" spans="1:28" ht="15.75" x14ac:dyDescent="0.25">
      <c r="A15" s="367" t="s">
        <v>6</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142"/>
      <c r="AB15" s="142"/>
    </row>
    <row r="16" spans="1:28"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148"/>
      <c r="AB16" s="148"/>
    </row>
    <row r="17" spans="1:2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148"/>
      <c r="AB17" s="148"/>
    </row>
    <row r="18" spans="1:28"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148"/>
      <c r="AB18" s="148"/>
    </row>
    <row r="19" spans="1:2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148"/>
      <c r="AB19" s="148"/>
    </row>
    <row r="20" spans="1:28"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149"/>
      <c r="AB20" s="149"/>
    </row>
    <row r="21" spans="1:28" x14ac:dyDescent="0.25">
      <c r="A21" s="396"/>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149"/>
      <c r="AB21" s="149"/>
    </row>
    <row r="22" spans="1:28" x14ac:dyDescent="0.25">
      <c r="A22" s="397" t="s">
        <v>397</v>
      </c>
      <c r="B22" s="397"/>
      <c r="C22" s="397"/>
      <c r="D22" s="397"/>
      <c r="E22" s="397"/>
      <c r="F22" s="397"/>
      <c r="G22" s="397"/>
      <c r="H22" s="397"/>
      <c r="I22" s="397"/>
      <c r="J22" s="397"/>
      <c r="K22" s="397"/>
      <c r="L22" s="397"/>
      <c r="M22" s="397"/>
      <c r="N22" s="397"/>
      <c r="O22" s="397"/>
      <c r="P22" s="397"/>
      <c r="Q22" s="397"/>
      <c r="R22" s="397"/>
      <c r="S22" s="397"/>
      <c r="T22" s="397"/>
      <c r="U22" s="397"/>
      <c r="V22" s="397"/>
      <c r="W22" s="397"/>
      <c r="X22" s="397"/>
      <c r="Y22" s="397"/>
      <c r="Z22" s="397"/>
      <c r="AA22" s="150"/>
      <c r="AB22" s="150"/>
    </row>
    <row r="23" spans="1:28" ht="32.25" customHeight="1" x14ac:dyDescent="0.25">
      <c r="A23" s="399" t="s">
        <v>257</v>
      </c>
      <c r="B23" s="400"/>
      <c r="C23" s="400"/>
      <c r="D23" s="400"/>
      <c r="E23" s="400"/>
      <c r="F23" s="400"/>
      <c r="G23" s="400"/>
      <c r="H23" s="400"/>
      <c r="I23" s="400"/>
      <c r="J23" s="400"/>
      <c r="K23" s="400"/>
      <c r="L23" s="401"/>
      <c r="M23" s="398" t="s">
        <v>258</v>
      </c>
      <c r="N23" s="398"/>
      <c r="O23" s="398"/>
      <c r="P23" s="398"/>
      <c r="Q23" s="398"/>
      <c r="R23" s="398"/>
      <c r="S23" s="398"/>
      <c r="T23" s="398"/>
      <c r="U23" s="398"/>
      <c r="V23" s="398"/>
      <c r="W23" s="398"/>
      <c r="X23" s="398"/>
      <c r="Y23" s="398"/>
      <c r="Z23" s="398"/>
    </row>
    <row r="24" spans="1:28" ht="151.5" customHeight="1" x14ac:dyDescent="0.25">
      <c r="A24" s="101" t="s">
        <v>221</v>
      </c>
      <c r="B24" s="102" t="s">
        <v>228</v>
      </c>
      <c r="C24" s="101" t="s">
        <v>251</v>
      </c>
      <c r="D24" s="101" t="s">
        <v>222</v>
      </c>
      <c r="E24" s="101" t="s">
        <v>252</v>
      </c>
      <c r="F24" s="101" t="s">
        <v>254</v>
      </c>
      <c r="G24" s="101" t="s">
        <v>253</v>
      </c>
      <c r="H24" s="101" t="s">
        <v>223</v>
      </c>
      <c r="I24" s="101" t="s">
        <v>255</v>
      </c>
      <c r="J24" s="101" t="s">
        <v>229</v>
      </c>
      <c r="K24" s="102" t="s">
        <v>227</v>
      </c>
      <c r="L24" s="102" t="s">
        <v>224</v>
      </c>
      <c r="M24" s="103" t="s">
        <v>235</v>
      </c>
      <c r="N24" s="102" t="s">
        <v>405</v>
      </c>
      <c r="O24" s="101" t="s">
        <v>233</v>
      </c>
      <c r="P24" s="101" t="s">
        <v>234</v>
      </c>
      <c r="Q24" s="101" t="s">
        <v>232</v>
      </c>
      <c r="R24" s="101" t="s">
        <v>223</v>
      </c>
      <c r="S24" s="101" t="s">
        <v>231</v>
      </c>
      <c r="T24" s="101" t="s">
        <v>230</v>
      </c>
      <c r="U24" s="101" t="s">
        <v>250</v>
      </c>
      <c r="V24" s="101" t="s">
        <v>232</v>
      </c>
      <c r="W24" s="112" t="s">
        <v>226</v>
      </c>
      <c r="X24" s="112" t="s">
        <v>237</v>
      </c>
      <c r="Y24" s="112" t="s">
        <v>238</v>
      </c>
      <c r="Z24" s="114" t="s">
        <v>236</v>
      </c>
    </row>
    <row r="25" spans="1:28" ht="16.5" customHeight="1" x14ac:dyDescent="0.25">
      <c r="A25" s="101">
        <v>1</v>
      </c>
      <c r="B25" s="102">
        <v>2</v>
      </c>
      <c r="C25" s="101">
        <v>3</v>
      </c>
      <c r="D25" s="102">
        <v>4</v>
      </c>
      <c r="E25" s="101">
        <v>5</v>
      </c>
      <c r="F25" s="102">
        <v>6</v>
      </c>
      <c r="G25" s="101">
        <v>7</v>
      </c>
      <c r="H25" s="102">
        <v>8</v>
      </c>
      <c r="I25" s="101">
        <v>9</v>
      </c>
      <c r="J25" s="102">
        <v>10</v>
      </c>
      <c r="K25" s="151">
        <v>11</v>
      </c>
      <c r="L25" s="102">
        <v>12</v>
      </c>
      <c r="M25" s="151">
        <v>13</v>
      </c>
      <c r="N25" s="102">
        <v>14</v>
      </c>
      <c r="O25" s="151">
        <v>15</v>
      </c>
      <c r="P25" s="102">
        <v>16</v>
      </c>
      <c r="Q25" s="151">
        <v>17</v>
      </c>
      <c r="R25" s="102">
        <v>18</v>
      </c>
      <c r="S25" s="151">
        <v>19</v>
      </c>
      <c r="T25" s="102">
        <v>20</v>
      </c>
      <c r="U25" s="151">
        <v>21</v>
      </c>
      <c r="V25" s="102">
        <v>22</v>
      </c>
      <c r="W25" s="151">
        <v>23</v>
      </c>
      <c r="X25" s="102">
        <v>24</v>
      </c>
      <c r="Y25" s="151">
        <v>25</v>
      </c>
      <c r="Z25" s="102">
        <v>26</v>
      </c>
    </row>
    <row r="26" spans="1:28" ht="45.75" customHeight="1" x14ac:dyDescent="0.25">
      <c r="A26" s="99" t="s">
        <v>430</v>
      </c>
      <c r="B26" s="99" t="s">
        <v>430</v>
      </c>
      <c r="C26" s="99" t="s">
        <v>430</v>
      </c>
      <c r="D26" s="99" t="s">
        <v>430</v>
      </c>
      <c r="E26" s="99" t="s">
        <v>430</v>
      </c>
      <c r="F26" s="99" t="s">
        <v>430</v>
      </c>
      <c r="G26" s="99" t="s">
        <v>430</v>
      </c>
      <c r="H26" s="99" t="s">
        <v>430</v>
      </c>
      <c r="I26" s="99" t="s">
        <v>430</v>
      </c>
      <c r="J26" s="99" t="s">
        <v>430</v>
      </c>
      <c r="K26" s="99" t="s">
        <v>430</v>
      </c>
      <c r="L26" s="99" t="s">
        <v>430</v>
      </c>
      <c r="M26" s="99" t="s">
        <v>430</v>
      </c>
      <c r="N26" s="99" t="s">
        <v>430</v>
      </c>
      <c r="O26" s="99" t="s">
        <v>430</v>
      </c>
      <c r="P26" s="99" t="s">
        <v>430</v>
      </c>
      <c r="Q26" s="99" t="s">
        <v>430</v>
      </c>
      <c r="R26" s="99" t="s">
        <v>430</v>
      </c>
      <c r="S26" s="99" t="s">
        <v>430</v>
      </c>
      <c r="T26" s="99" t="s">
        <v>430</v>
      </c>
      <c r="U26" s="99" t="s">
        <v>430</v>
      </c>
      <c r="V26" s="99" t="s">
        <v>430</v>
      </c>
      <c r="W26" s="99" t="s">
        <v>430</v>
      </c>
      <c r="X26" s="99" t="s">
        <v>430</v>
      </c>
      <c r="Y26" s="99" t="s">
        <v>430</v>
      </c>
      <c r="Z26" s="99" t="s">
        <v>430</v>
      </c>
    </row>
    <row r="30" spans="1:28" x14ac:dyDescent="0.25">
      <c r="A30"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2" t="s">
        <v>68</v>
      </c>
    </row>
    <row r="2" spans="1:28" s="11" customFormat="1" ht="18.75" customHeight="1" x14ac:dyDescent="0.3">
      <c r="A2" s="17"/>
      <c r="B2" s="17"/>
      <c r="O2" s="14" t="s">
        <v>10</v>
      </c>
    </row>
    <row r="3" spans="1:28" s="11" customFormat="1" ht="18.75" x14ac:dyDescent="0.3">
      <c r="A3" s="16"/>
      <c r="B3" s="16"/>
      <c r="O3" s="14" t="s">
        <v>440</v>
      </c>
    </row>
    <row r="4" spans="1:28" s="11" customFormat="1" ht="18.75" x14ac:dyDescent="0.3">
      <c r="A4" s="16"/>
      <c r="B4" s="16"/>
      <c r="L4" s="14"/>
    </row>
    <row r="5" spans="1:28" s="11" customFormat="1" ht="15.75" x14ac:dyDescent="0.2">
      <c r="A5" s="366" t="s">
        <v>456</v>
      </c>
      <c r="B5" s="366"/>
      <c r="C5" s="366"/>
      <c r="D5" s="366"/>
      <c r="E5" s="366"/>
      <c r="F5" s="366"/>
      <c r="G5" s="366"/>
      <c r="H5" s="366"/>
      <c r="I5" s="366"/>
      <c r="J5" s="366"/>
      <c r="K5" s="366"/>
      <c r="L5" s="366"/>
      <c r="M5" s="366"/>
      <c r="N5" s="366"/>
      <c r="O5" s="366"/>
      <c r="P5" s="147"/>
      <c r="Q5" s="147"/>
      <c r="R5" s="147"/>
      <c r="S5" s="147"/>
      <c r="T5" s="147"/>
      <c r="U5" s="147"/>
      <c r="V5" s="147"/>
      <c r="W5" s="147"/>
      <c r="X5" s="147"/>
      <c r="Y5" s="147"/>
      <c r="Z5" s="147"/>
      <c r="AA5" s="147"/>
      <c r="AB5" s="147"/>
    </row>
    <row r="6" spans="1:28" s="11" customFormat="1" ht="18.75" x14ac:dyDescent="0.3">
      <c r="A6" s="16"/>
      <c r="B6" s="16"/>
      <c r="L6" s="14"/>
    </row>
    <row r="7" spans="1:28" s="11" customFormat="1" ht="18.75" x14ac:dyDescent="0.2">
      <c r="A7" s="370" t="s">
        <v>9</v>
      </c>
      <c r="B7" s="370"/>
      <c r="C7" s="370"/>
      <c r="D7" s="370"/>
      <c r="E7" s="370"/>
      <c r="F7" s="370"/>
      <c r="G7" s="370"/>
      <c r="H7" s="370"/>
      <c r="I7" s="370"/>
      <c r="J7" s="370"/>
      <c r="K7" s="370"/>
      <c r="L7" s="370"/>
      <c r="M7" s="370"/>
      <c r="N7" s="370"/>
      <c r="O7" s="370"/>
      <c r="P7" s="12"/>
      <c r="Q7" s="12"/>
      <c r="R7" s="12"/>
      <c r="S7" s="12"/>
      <c r="T7" s="12"/>
      <c r="U7" s="12"/>
      <c r="V7" s="12"/>
      <c r="W7" s="12"/>
      <c r="X7" s="12"/>
      <c r="Y7" s="12"/>
      <c r="Z7" s="12"/>
    </row>
    <row r="8" spans="1:28" s="11" customFormat="1" ht="18.75" x14ac:dyDescent="0.2">
      <c r="A8" s="370"/>
      <c r="B8" s="370"/>
      <c r="C8" s="370"/>
      <c r="D8" s="370"/>
      <c r="E8" s="370"/>
      <c r="F8" s="370"/>
      <c r="G8" s="370"/>
      <c r="H8" s="370"/>
      <c r="I8" s="370"/>
      <c r="J8" s="370"/>
      <c r="K8" s="370"/>
      <c r="L8" s="370"/>
      <c r="M8" s="370"/>
      <c r="N8" s="370"/>
      <c r="O8" s="370"/>
      <c r="P8" s="12"/>
      <c r="Q8" s="12"/>
      <c r="R8" s="12"/>
      <c r="S8" s="12"/>
      <c r="T8" s="12"/>
      <c r="U8" s="12"/>
      <c r="V8" s="12"/>
      <c r="W8" s="12"/>
      <c r="X8" s="12"/>
      <c r="Y8" s="12"/>
      <c r="Z8" s="12"/>
    </row>
    <row r="9" spans="1:28" s="11" customFormat="1" ht="18.75" x14ac:dyDescent="0.2">
      <c r="A9" s="371" t="s">
        <v>449</v>
      </c>
      <c r="B9" s="371"/>
      <c r="C9" s="371"/>
      <c r="D9" s="371"/>
      <c r="E9" s="371"/>
      <c r="F9" s="371"/>
      <c r="G9" s="371"/>
      <c r="H9" s="371"/>
      <c r="I9" s="371"/>
      <c r="J9" s="371"/>
      <c r="K9" s="371"/>
      <c r="L9" s="371"/>
      <c r="M9" s="371"/>
      <c r="N9" s="371"/>
      <c r="O9" s="371"/>
      <c r="P9" s="12"/>
      <c r="Q9" s="12"/>
      <c r="R9" s="12"/>
      <c r="S9" s="12"/>
      <c r="T9" s="12"/>
      <c r="U9" s="12"/>
      <c r="V9" s="12"/>
      <c r="W9" s="12"/>
      <c r="X9" s="12"/>
      <c r="Y9" s="12"/>
      <c r="Z9" s="12"/>
    </row>
    <row r="10" spans="1:28" s="11" customFormat="1" ht="18.75" x14ac:dyDescent="0.2">
      <c r="A10" s="367" t="s">
        <v>8</v>
      </c>
      <c r="B10" s="367"/>
      <c r="C10" s="367"/>
      <c r="D10" s="367"/>
      <c r="E10" s="367"/>
      <c r="F10" s="367"/>
      <c r="G10" s="367"/>
      <c r="H10" s="367"/>
      <c r="I10" s="367"/>
      <c r="J10" s="367"/>
      <c r="K10" s="367"/>
      <c r="L10" s="367"/>
      <c r="M10" s="367"/>
      <c r="N10" s="367"/>
      <c r="O10" s="367"/>
      <c r="P10" s="12"/>
      <c r="Q10" s="12"/>
      <c r="R10" s="12"/>
      <c r="S10" s="12"/>
      <c r="T10" s="12"/>
      <c r="U10" s="12"/>
      <c r="V10" s="12"/>
      <c r="W10" s="12"/>
      <c r="X10" s="12"/>
      <c r="Y10" s="12"/>
      <c r="Z10" s="12"/>
    </row>
    <row r="11" spans="1:28" s="11" customFormat="1" ht="18.75" x14ac:dyDescent="0.2">
      <c r="A11" s="370"/>
      <c r="B11" s="370"/>
      <c r="C11" s="370"/>
      <c r="D11" s="370"/>
      <c r="E11" s="370"/>
      <c r="F11" s="370"/>
      <c r="G11" s="370"/>
      <c r="H11" s="370"/>
      <c r="I11" s="370"/>
      <c r="J11" s="370"/>
      <c r="K11" s="370"/>
      <c r="L11" s="370"/>
      <c r="M11" s="370"/>
      <c r="N11" s="370"/>
      <c r="O11" s="370"/>
      <c r="P11" s="12"/>
      <c r="Q11" s="12"/>
      <c r="R11" s="12"/>
      <c r="S11" s="12"/>
      <c r="T11" s="12"/>
      <c r="U11" s="12"/>
      <c r="V11" s="12"/>
      <c r="W11" s="12"/>
      <c r="X11" s="12"/>
      <c r="Y11" s="12"/>
      <c r="Z11" s="12"/>
    </row>
    <row r="12" spans="1:28" s="11" customFormat="1" ht="18.75" x14ac:dyDescent="0.2">
      <c r="A12" s="409" t="s">
        <v>501</v>
      </c>
      <c r="B12" s="403"/>
      <c r="C12" s="403"/>
      <c r="D12" s="403"/>
      <c r="E12" s="403"/>
      <c r="F12" s="403"/>
      <c r="G12" s="403"/>
      <c r="H12" s="403"/>
      <c r="I12" s="403"/>
      <c r="J12" s="403"/>
      <c r="K12" s="403"/>
      <c r="L12" s="403"/>
      <c r="M12" s="403"/>
      <c r="N12" s="403"/>
      <c r="O12" s="403"/>
      <c r="P12" s="12"/>
      <c r="Q12" s="12"/>
      <c r="R12" s="12"/>
      <c r="S12" s="12"/>
      <c r="T12" s="12"/>
      <c r="U12" s="12"/>
      <c r="V12" s="12"/>
      <c r="W12" s="12"/>
      <c r="X12" s="12"/>
      <c r="Y12" s="12"/>
      <c r="Z12" s="12"/>
    </row>
    <row r="13" spans="1:28" s="11" customFormat="1" ht="18.75" x14ac:dyDescent="0.2">
      <c r="A13" s="367" t="s">
        <v>7</v>
      </c>
      <c r="B13" s="367"/>
      <c r="C13" s="367"/>
      <c r="D13" s="367"/>
      <c r="E13" s="367"/>
      <c r="F13" s="367"/>
      <c r="G13" s="367"/>
      <c r="H13" s="367"/>
      <c r="I13" s="367"/>
      <c r="J13" s="367"/>
      <c r="K13" s="367"/>
      <c r="L13" s="367"/>
      <c r="M13" s="367"/>
      <c r="N13" s="367"/>
      <c r="O13" s="367"/>
      <c r="P13" s="12"/>
      <c r="Q13" s="12"/>
      <c r="R13" s="12"/>
      <c r="S13" s="12"/>
      <c r="T13" s="12"/>
      <c r="U13" s="12"/>
      <c r="V13" s="12"/>
      <c r="W13" s="12"/>
      <c r="X13" s="12"/>
      <c r="Y13" s="12"/>
      <c r="Z13" s="12"/>
    </row>
    <row r="14" spans="1:28" s="8" customFormat="1" ht="15.75" customHeight="1" x14ac:dyDescent="0.2">
      <c r="A14" s="378"/>
      <c r="B14" s="378"/>
      <c r="C14" s="378"/>
      <c r="D14" s="378"/>
      <c r="E14" s="378"/>
      <c r="F14" s="378"/>
      <c r="G14" s="378"/>
      <c r="H14" s="378"/>
      <c r="I14" s="378"/>
      <c r="J14" s="378"/>
      <c r="K14" s="378"/>
      <c r="L14" s="378"/>
      <c r="M14" s="378"/>
      <c r="N14" s="378"/>
      <c r="O14" s="378"/>
      <c r="P14" s="9"/>
      <c r="Q14" s="9"/>
      <c r="R14" s="9"/>
      <c r="S14" s="9"/>
      <c r="T14" s="9"/>
      <c r="U14" s="9"/>
      <c r="V14" s="9"/>
      <c r="W14" s="9"/>
      <c r="X14" s="9"/>
      <c r="Y14" s="9"/>
      <c r="Z14" s="9"/>
    </row>
    <row r="15" spans="1:28" s="2" customFormat="1" ht="18.75" x14ac:dyDescent="0.2">
      <c r="A15" s="369" t="s">
        <v>465</v>
      </c>
      <c r="B15" s="369"/>
      <c r="C15" s="369"/>
      <c r="D15" s="407"/>
      <c r="E15" s="369"/>
      <c r="F15" s="369"/>
      <c r="G15" s="369"/>
      <c r="H15" s="369"/>
      <c r="I15" s="369"/>
      <c r="J15" s="369"/>
      <c r="K15" s="369"/>
      <c r="L15" s="369"/>
      <c r="M15" s="369"/>
      <c r="N15" s="369"/>
      <c r="O15" s="369"/>
      <c r="P15" s="7"/>
      <c r="Q15" s="7"/>
      <c r="R15" s="7"/>
      <c r="S15" s="7"/>
      <c r="T15" s="7"/>
      <c r="U15" s="7"/>
      <c r="V15" s="7"/>
      <c r="W15" s="7"/>
      <c r="X15" s="7"/>
      <c r="Y15" s="7"/>
      <c r="Z15" s="7"/>
    </row>
    <row r="16" spans="1:28" s="2" customFormat="1" ht="15" customHeight="1" x14ac:dyDescent="0.2">
      <c r="A16" s="367" t="s">
        <v>6</v>
      </c>
      <c r="B16" s="367"/>
      <c r="C16" s="367"/>
      <c r="D16" s="367"/>
      <c r="E16" s="367"/>
      <c r="F16" s="367"/>
      <c r="G16" s="367"/>
      <c r="H16" s="367"/>
      <c r="I16" s="367"/>
      <c r="J16" s="367"/>
      <c r="K16" s="367"/>
      <c r="L16" s="367"/>
      <c r="M16" s="367"/>
      <c r="N16" s="367"/>
      <c r="O16" s="367"/>
      <c r="P16" s="5"/>
      <c r="Q16" s="5"/>
      <c r="R16" s="5"/>
      <c r="S16" s="5"/>
      <c r="T16" s="5"/>
      <c r="U16" s="5"/>
      <c r="V16" s="5"/>
      <c r="W16" s="5"/>
      <c r="X16" s="5"/>
      <c r="Y16" s="5"/>
      <c r="Z16" s="5"/>
    </row>
    <row r="17" spans="1:26" s="2" customFormat="1" ht="15" customHeight="1" x14ac:dyDescent="0.2">
      <c r="A17" s="383"/>
      <c r="B17" s="383"/>
      <c r="C17" s="383"/>
      <c r="D17" s="383"/>
      <c r="E17" s="383"/>
      <c r="F17" s="383"/>
      <c r="G17" s="383"/>
      <c r="H17" s="383"/>
      <c r="I17" s="383"/>
      <c r="J17" s="383"/>
      <c r="K17" s="383"/>
      <c r="L17" s="383"/>
      <c r="M17" s="383"/>
      <c r="N17" s="383"/>
      <c r="O17" s="383"/>
      <c r="P17" s="3"/>
      <c r="Q17" s="3"/>
      <c r="R17" s="3"/>
      <c r="S17" s="3"/>
      <c r="T17" s="3"/>
      <c r="U17" s="3"/>
      <c r="V17" s="3"/>
      <c r="W17" s="3"/>
    </row>
    <row r="18" spans="1:26" s="2" customFormat="1" ht="91.5" customHeight="1" x14ac:dyDescent="0.2">
      <c r="A18" s="408" t="s">
        <v>376</v>
      </c>
      <c r="B18" s="408"/>
      <c r="C18" s="408"/>
      <c r="D18" s="408"/>
      <c r="E18" s="408"/>
      <c r="F18" s="408"/>
      <c r="G18" s="408"/>
      <c r="H18" s="408"/>
      <c r="I18" s="408"/>
      <c r="J18" s="408"/>
      <c r="K18" s="408"/>
      <c r="L18" s="408"/>
      <c r="M18" s="408"/>
      <c r="N18" s="408"/>
      <c r="O18" s="408"/>
      <c r="P18" s="6"/>
      <c r="Q18" s="6"/>
      <c r="R18" s="6"/>
      <c r="S18" s="6"/>
      <c r="T18" s="6"/>
      <c r="U18" s="6"/>
      <c r="V18" s="6"/>
      <c r="W18" s="6"/>
      <c r="X18" s="6"/>
      <c r="Y18" s="6"/>
      <c r="Z18" s="6"/>
    </row>
    <row r="19" spans="1:26" s="2" customFormat="1" ht="78" customHeight="1" x14ac:dyDescent="0.2">
      <c r="A19" s="373" t="s">
        <v>5</v>
      </c>
      <c r="B19" s="373" t="s">
        <v>87</v>
      </c>
      <c r="C19" s="373" t="s">
        <v>86</v>
      </c>
      <c r="D19" s="373" t="s">
        <v>75</v>
      </c>
      <c r="E19" s="404" t="s">
        <v>85</v>
      </c>
      <c r="F19" s="405"/>
      <c r="G19" s="405"/>
      <c r="H19" s="405"/>
      <c r="I19" s="406"/>
      <c r="J19" s="373" t="s">
        <v>84</v>
      </c>
      <c r="K19" s="373"/>
      <c r="L19" s="373"/>
      <c r="M19" s="373"/>
      <c r="N19" s="373"/>
      <c r="O19" s="373"/>
      <c r="P19" s="3"/>
      <c r="Q19" s="3"/>
      <c r="R19" s="3"/>
      <c r="S19" s="3"/>
      <c r="T19" s="3"/>
      <c r="U19" s="3"/>
      <c r="V19" s="3"/>
      <c r="W19" s="3"/>
    </row>
    <row r="20" spans="1:26" s="2" customFormat="1" ht="51" customHeight="1" x14ac:dyDescent="0.2">
      <c r="A20" s="373"/>
      <c r="B20" s="373"/>
      <c r="C20" s="373"/>
      <c r="D20" s="373"/>
      <c r="E20" s="45" t="s">
        <v>83</v>
      </c>
      <c r="F20" s="45" t="s">
        <v>82</v>
      </c>
      <c r="G20" s="45" t="s">
        <v>81</v>
      </c>
      <c r="H20" s="45" t="s">
        <v>80</v>
      </c>
      <c r="I20" s="45" t="s">
        <v>79</v>
      </c>
      <c r="J20" s="45" t="s">
        <v>78</v>
      </c>
      <c r="K20" s="45" t="s">
        <v>4</v>
      </c>
      <c r="L20" s="53" t="s">
        <v>3</v>
      </c>
      <c r="M20" s="52" t="s">
        <v>219</v>
      </c>
      <c r="N20" s="52" t="s">
        <v>77</v>
      </c>
      <c r="O20" s="52" t="s">
        <v>76</v>
      </c>
      <c r="P20" s="31"/>
      <c r="Q20" s="31"/>
      <c r="R20" s="31"/>
      <c r="S20" s="31"/>
      <c r="T20" s="31"/>
      <c r="U20" s="31"/>
      <c r="V20" s="31"/>
      <c r="W20" s="31"/>
      <c r="X20" s="30"/>
      <c r="Y20" s="30"/>
      <c r="Z20" s="30"/>
    </row>
    <row r="21" spans="1:26" s="2"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2" customFormat="1" ht="33" customHeight="1" x14ac:dyDescent="0.2">
      <c r="A22" s="49" t="s">
        <v>65</v>
      </c>
      <c r="B22" s="51" t="s">
        <v>457</v>
      </c>
      <c r="C22" s="33" t="s">
        <v>427</v>
      </c>
      <c r="D22" s="33"/>
      <c r="E22" s="33"/>
      <c r="F22" s="33"/>
      <c r="G22" s="33"/>
      <c r="H22" s="33"/>
      <c r="I22" s="33"/>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20">
    <mergeCell ref="A18:O18"/>
    <mergeCell ref="A12:O12"/>
    <mergeCell ref="A13:O13"/>
    <mergeCell ref="A5:O5"/>
    <mergeCell ref="J19:O19"/>
    <mergeCell ref="A7:O7"/>
    <mergeCell ref="A8:O8"/>
    <mergeCell ref="A9:O9"/>
    <mergeCell ref="A10:O10"/>
    <mergeCell ref="A11:O11"/>
    <mergeCell ref="A14:O14"/>
    <mergeCell ref="A16:O16"/>
    <mergeCell ref="A17:O17"/>
    <mergeCell ref="M15:O15"/>
    <mergeCell ref="B19:B20"/>
    <mergeCell ref="E19:I19"/>
    <mergeCell ref="A19:A20"/>
    <mergeCell ref="C19:C20"/>
    <mergeCell ref="D19:D20"/>
    <mergeCell ref="A15:L15"/>
  </mergeCells>
  <pageMargins left="0.70866141732283472" right="0.70866141732283472" top="0.74803149606299213" bottom="0.74803149606299213" header="0.31496062992125984" footer="0.31496062992125984"/>
  <pageSetup paperSize="8"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62"/>
  <sheetViews>
    <sheetView view="pageBreakPreview" topLeftCell="B4" zoomScaleSheetLayoutView="100" workbookViewId="0">
      <selection activeCell="B1" sqref="B1"/>
    </sheetView>
  </sheetViews>
  <sheetFormatPr defaultRowHeight="15" x14ac:dyDescent="0.25"/>
  <cols>
    <col min="1" max="1" width="4.42578125" style="218" customWidth="1"/>
    <col min="2" max="2" width="49" style="217" customWidth="1"/>
    <col min="3" max="3" width="16.42578125" style="218" customWidth="1"/>
    <col min="4" max="4" width="13.28515625" style="218" customWidth="1"/>
    <col min="5" max="5" width="11.5703125" style="218" customWidth="1"/>
    <col min="6" max="6" width="12" style="218" customWidth="1"/>
    <col min="7" max="7" width="10.28515625" style="218" customWidth="1"/>
    <col min="8" max="8" width="9.7109375" style="218" customWidth="1"/>
    <col min="9" max="13" width="9.140625" style="218"/>
    <col min="14" max="14" width="15.5703125" style="218" customWidth="1"/>
    <col min="15" max="16384" width="9.140625" style="218"/>
  </cols>
  <sheetData>
    <row r="1" spans="2:18" s="207" customFormat="1" ht="18.75" customHeight="1" x14ac:dyDescent="0.2">
      <c r="B1" s="206"/>
      <c r="H1" s="208"/>
    </row>
    <row r="2" spans="2:18" s="207" customFormat="1" ht="18.75" customHeight="1" x14ac:dyDescent="0.3">
      <c r="B2" s="206"/>
      <c r="H2" s="209"/>
    </row>
    <row r="3" spans="2:18" s="207" customFormat="1" ht="18.75" x14ac:dyDescent="0.3">
      <c r="B3" s="210"/>
      <c r="H3" s="209"/>
    </row>
    <row r="4" spans="2:18" s="207" customFormat="1" ht="15.75" x14ac:dyDescent="0.2">
      <c r="B4" s="210"/>
    </row>
    <row r="5" spans="2:18" s="207" customFormat="1" ht="18.75" customHeight="1" x14ac:dyDescent="0.2">
      <c r="B5" s="420" t="s">
        <v>469</v>
      </c>
      <c r="C5" s="420"/>
      <c r="D5" s="420"/>
      <c r="E5" s="420"/>
      <c r="F5" s="420"/>
      <c r="G5" s="420"/>
      <c r="H5" s="420"/>
      <c r="I5" s="420"/>
      <c r="J5" s="420"/>
      <c r="K5" s="420"/>
      <c r="L5" s="420"/>
      <c r="M5" s="420"/>
      <c r="N5" s="420"/>
      <c r="O5" s="420"/>
      <c r="P5" s="420"/>
      <c r="Q5" s="211"/>
      <c r="R5" s="211"/>
    </row>
    <row r="6" spans="2:18" s="207" customFormat="1" ht="15.75" x14ac:dyDescent="0.2">
      <c r="B6" s="210"/>
    </row>
    <row r="7" spans="2:18" s="207" customFormat="1" ht="18.75" x14ac:dyDescent="0.2">
      <c r="B7" s="421" t="s">
        <v>9</v>
      </c>
      <c r="C7" s="421"/>
      <c r="D7" s="421"/>
      <c r="E7" s="421"/>
      <c r="F7" s="421"/>
      <c r="G7" s="421"/>
      <c r="H7" s="421"/>
      <c r="I7" s="421"/>
      <c r="J7" s="421"/>
      <c r="K7" s="421"/>
      <c r="L7" s="421"/>
      <c r="M7" s="421"/>
      <c r="N7" s="421"/>
      <c r="O7" s="421"/>
    </row>
    <row r="8" spans="2:18" s="207" customFormat="1" ht="18.75" x14ac:dyDescent="0.2">
      <c r="B8" s="212"/>
    </row>
    <row r="9" spans="2:18" s="207" customFormat="1" ht="18.75" customHeight="1" x14ac:dyDescent="0.2">
      <c r="B9" s="414" t="str">
        <f>'[3]2. Паспорт  ТП'!A8</f>
        <v>ГУП "РЭС"</v>
      </c>
      <c r="C9" s="414"/>
      <c r="D9" s="414"/>
      <c r="E9" s="414"/>
      <c r="F9" s="414"/>
      <c r="G9" s="414"/>
      <c r="H9" s="414"/>
      <c r="I9" s="414"/>
      <c r="J9" s="414"/>
      <c r="K9" s="414"/>
      <c r="L9" s="414"/>
      <c r="M9" s="414"/>
      <c r="N9" s="414"/>
      <c r="O9" s="414"/>
      <c r="P9" s="414"/>
    </row>
    <row r="10" spans="2:18" s="207" customFormat="1" ht="18.75" customHeight="1" x14ac:dyDescent="0.2">
      <c r="B10" s="413" t="s">
        <v>8</v>
      </c>
      <c r="C10" s="413"/>
      <c r="D10" s="413"/>
      <c r="E10" s="413"/>
      <c r="F10" s="413"/>
      <c r="G10" s="413"/>
      <c r="H10" s="413"/>
      <c r="I10" s="413"/>
      <c r="J10" s="413"/>
      <c r="K10" s="413"/>
      <c r="L10" s="413"/>
      <c r="M10" s="413"/>
      <c r="N10" s="413"/>
      <c r="O10" s="413"/>
    </row>
    <row r="11" spans="2:18" s="207" customFormat="1" ht="18.75" x14ac:dyDescent="0.2">
      <c r="B11" s="212"/>
    </row>
    <row r="12" spans="2:18" s="207" customFormat="1" ht="18.75" customHeight="1" x14ac:dyDescent="0.2">
      <c r="B12" s="421" t="s">
        <v>501</v>
      </c>
      <c r="C12" s="421"/>
      <c r="D12" s="421"/>
      <c r="E12" s="421"/>
      <c r="F12" s="421"/>
      <c r="G12" s="421"/>
      <c r="H12" s="421"/>
      <c r="I12" s="421"/>
      <c r="J12" s="421"/>
      <c r="K12" s="421"/>
      <c r="L12" s="421"/>
      <c r="M12" s="421"/>
      <c r="N12" s="421"/>
      <c r="O12" s="421"/>
      <c r="P12" s="421"/>
    </row>
    <row r="13" spans="2:18" s="207" customFormat="1" ht="18.75" customHeight="1" x14ac:dyDescent="0.2">
      <c r="B13" s="413" t="s">
        <v>7</v>
      </c>
      <c r="C13" s="413"/>
      <c r="D13" s="413"/>
      <c r="E13" s="413"/>
      <c r="F13" s="413"/>
      <c r="G13" s="413"/>
      <c r="H13" s="413"/>
      <c r="I13" s="413"/>
      <c r="J13" s="413"/>
      <c r="K13" s="413"/>
      <c r="L13" s="413"/>
      <c r="M13" s="413"/>
      <c r="N13" s="413"/>
      <c r="O13" s="413"/>
      <c r="P13" s="413"/>
    </row>
    <row r="14" spans="2:18" s="214" customFormat="1" ht="15.75" customHeight="1" x14ac:dyDescent="0.2">
      <c r="B14" s="213"/>
    </row>
    <row r="15" spans="2:18" s="215" customFormat="1" ht="51" customHeight="1" x14ac:dyDescent="0.2">
      <c r="B15" s="412" t="s">
        <v>504</v>
      </c>
      <c r="C15" s="412"/>
      <c r="D15" s="412"/>
      <c r="E15" s="412"/>
      <c r="F15" s="412"/>
      <c r="G15" s="412"/>
      <c r="H15" s="412"/>
      <c r="I15" s="412"/>
      <c r="J15" s="412"/>
      <c r="K15" s="412"/>
      <c r="L15" s="412"/>
      <c r="M15" s="412"/>
      <c r="N15" s="412"/>
      <c r="O15" s="412"/>
    </row>
    <row r="16" spans="2:18" s="215" customFormat="1" ht="15" customHeight="1" x14ac:dyDescent="0.2">
      <c r="B16" s="413" t="s">
        <v>6</v>
      </c>
      <c r="C16" s="413"/>
      <c r="D16" s="413"/>
      <c r="E16" s="413"/>
      <c r="F16" s="413"/>
      <c r="G16" s="413"/>
      <c r="H16" s="413"/>
      <c r="I16" s="413"/>
      <c r="J16" s="413"/>
      <c r="K16" s="413"/>
      <c r="L16" s="413"/>
      <c r="M16" s="413"/>
      <c r="N16" s="413"/>
      <c r="O16" s="413"/>
    </row>
    <row r="17" spans="2:17" s="215" customFormat="1" ht="15" customHeight="1" x14ac:dyDescent="0.2">
      <c r="B17" s="216"/>
    </row>
    <row r="18" spans="2:17" s="215" customFormat="1" ht="15" customHeight="1" x14ac:dyDescent="0.2">
      <c r="B18" s="414" t="s">
        <v>470</v>
      </c>
      <c r="C18" s="414"/>
      <c r="D18" s="414"/>
      <c r="E18" s="414"/>
      <c r="F18" s="414"/>
      <c r="G18" s="414"/>
      <c r="H18" s="414"/>
      <c r="I18" s="414"/>
      <c r="J18" s="414"/>
      <c r="K18" s="414"/>
      <c r="L18" s="414"/>
      <c r="M18" s="414"/>
      <c r="N18" s="414"/>
      <c r="O18" s="414"/>
    </row>
    <row r="19" spans="2:17" ht="18.75" x14ac:dyDescent="0.25">
      <c r="E19" s="219"/>
      <c r="F19" s="219"/>
      <c r="G19" s="219"/>
      <c r="H19" s="208"/>
    </row>
    <row r="20" spans="2:17" ht="15.75" x14ac:dyDescent="0.25">
      <c r="B20" s="220"/>
      <c r="C20" s="221"/>
      <c r="D20" s="222"/>
      <c r="E20" s="221"/>
      <c r="F20" s="221"/>
      <c r="G20" s="221"/>
      <c r="H20" s="221"/>
      <c r="I20" s="221"/>
    </row>
    <row r="21" spans="2:17" ht="14.25" customHeight="1" x14ac:dyDescent="0.25">
      <c r="B21" s="223" t="s">
        <v>247</v>
      </c>
      <c r="C21" s="224" t="s">
        <v>0</v>
      </c>
      <c r="D21" s="225"/>
      <c r="E21" s="226"/>
      <c r="F21" s="226"/>
      <c r="G21" s="226"/>
      <c r="H21" s="226"/>
      <c r="I21" s="227"/>
    </row>
    <row r="22" spans="2:17" ht="18.75" customHeight="1" x14ac:dyDescent="0.25">
      <c r="B22" s="228" t="s">
        <v>471</v>
      </c>
      <c r="C22" s="229">
        <v>1.897</v>
      </c>
      <c r="D22" s="230"/>
      <c r="E22" s="230"/>
      <c r="F22" s="230"/>
      <c r="G22" s="230"/>
      <c r="H22" s="230"/>
      <c r="I22" s="230"/>
      <c r="J22" s="230"/>
      <c r="K22" s="230"/>
      <c r="L22" s="230"/>
      <c r="M22" s="230"/>
    </row>
    <row r="23" spans="2:17" ht="22.5" customHeight="1" x14ac:dyDescent="0.25">
      <c r="B23" s="228" t="s">
        <v>472</v>
      </c>
      <c r="C23" s="229">
        <f>C22*0.012</f>
        <v>2.2764E-2</v>
      </c>
      <c r="D23" s="230"/>
      <c r="E23" s="230"/>
      <c r="F23" s="230"/>
      <c r="G23" s="230"/>
      <c r="H23" s="230"/>
      <c r="I23" s="230"/>
      <c r="J23" s="230"/>
      <c r="K23" s="230"/>
      <c r="L23" s="230"/>
      <c r="M23" s="230"/>
      <c r="Q23" s="218" t="s">
        <v>473</v>
      </c>
    </row>
    <row r="24" spans="2:17" ht="17.25" customHeight="1" x14ac:dyDescent="0.25">
      <c r="B24" s="228" t="s">
        <v>474</v>
      </c>
      <c r="C24" s="229">
        <f>C22*0.014</f>
        <v>2.6558000000000002E-2</v>
      </c>
      <c r="D24" s="230"/>
      <c r="E24" s="230"/>
      <c r="F24" s="230"/>
      <c r="G24" s="230"/>
      <c r="H24" s="230"/>
      <c r="I24" s="230"/>
      <c r="J24" s="230"/>
      <c r="K24" s="230"/>
      <c r="L24" s="230"/>
      <c r="M24" s="230"/>
      <c r="Q24" s="218" t="s">
        <v>475</v>
      </c>
    </row>
    <row r="25" spans="2:17" ht="17.25" customHeight="1" x14ac:dyDescent="0.25">
      <c r="B25" s="228" t="s">
        <v>246</v>
      </c>
      <c r="C25" s="231">
        <f>VLOOKUP('[2]1. сводные данные'!C$22:E$22,'[2]аналитика эк. эф. (скрытый)'!B$6:L$27,7,0)</f>
        <v>12</v>
      </c>
      <c r="D25" s="230"/>
      <c r="E25" s="230"/>
      <c r="F25" s="230"/>
      <c r="G25" s="230"/>
      <c r="H25" s="230"/>
      <c r="I25" s="230"/>
      <c r="J25" s="230"/>
      <c r="K25" s="230"/>
      <c r="L25" s="230"/>
      <c r="M25" s="230"/>
    </row>
    <row r="26" spans="2:17" ht="17.25" customHeight="1" x14ac:dyDescent="0.25">
      <c r="B26" s="228" t="s">
        <v>476</v>
      </c>
      <c r="C26" s="229">
        <v>0</v>
      </c>
      <c r="D26" s="230"/>
      <c r="E26" s="230"/>
      <c r="F26" s="230"/>
      <c r="G26" s="230"/>
      <c r="H26" s="230"/>
      <c r="I26" s="230"/>
      <c r="J26" s="230"/>
      <c r="K26" s="230"/>
      <c r="L26" s="230"/>
      <c r="M26" s="230"/>
    </row>
    <row r="27" spans="2:17" ht="17.25" customHeight="1" x14ac:dyDescent="0.25">
      <c r="B27" s="228" t="s">
        <v>245</v>
      </c>
      <c r="C27" s="232">
        <v>1</v>
      </c>
      <c r="D27" s="230"/>
      <c r="E27" s="230"/>
      <c r="F27" s="230"/>
      <c r="G27" s="230"/>
      <c r="H27" s="230"/>
      <c r="I27" s="230"/>
      <c r="J27" s="230"/>
      <c r="K27" s="230"/>
      <c r="L27" s="230"/>
      <c r="M27" s="230"/>
    </row>
    <row r="28" spans="2:17" ht="21" customHeight="1" x14ac:dyDescent="0.25">
      <c r="B28" s="228" t="s">
        <v>244</v>
      </c>
      <c r="C28" s="233">
        <v>0.03</v>
      </c>
      <c r="D28" s="234"/>
      <c r="E28" s="230"/>
      <c r="F28" s="230"/>
      <c r="G28" s="230"/>
      <c r="H28" s="230"/>
      <c r="I28" s="230"/>
      <c r="J28" s="230"/>
      <c r="K28" s="230"/>
      <c r="L28" s="230"/>
      <c r="M28" s="230"/>
    </row>
    <row r="29" spans="2:17" s="238" customFormat="1" ht="21" customHeight="1" x14ac:dyDescent="0.25">
      <c r="B29" s="235"/>
      <c r="C29" s="236"/>
      <c r="D29" s="237"/>
      <c r="E29" s="237"/>
      <c r="F29" s="237"/>
      <c r="G29" s="237"/>
      <c r="H29" s="237"/>
      <c r="I29" s="237"/>
      <c r="J29" s="237"/>
      <c r="K29" s="237"/>
      <c r="L29" s="237"/>
      <c r="M29" s="237"/>
    </row>
    <row r="30" spans="2:17" ht="15.75" customHeight="1" x14ac:dyDescent="0.25">
      <c r="B30" s="239" t="s">
        <v>477</v>
      </c>
      <c r="C30" s="240"/>
      <c r="D30" s="240">
        <v>2022</v>
      </c>
      <c r="E30" s="240">
        <v>2023</v>
      </c>
      <c r="F30" s="240">
        <v>2024</v>
      </c>
      <c r="G30" s="240">
        <v>2025</v>
      </c>
      <c r="H30" s="240">
        <v>2026</v>
      </c>
      <c r="I30" s="240">
        <v>2027</v>
      </c>
      <c r="J30" s="240">
        <v>2028</v>
      </c>
      <c r="K30" s="240">
        <v>2029</v>
      </c>
      <c r="L30" s="240">
        <v>2030</v>
      </c>
      <c r="M30" s="240">
        <v>2031</v>
      </c>
    </row>
    <row r="31" spans="2:17" ht="12" customHeight="1" x14ac:dyDescent="0.25">
      <c r="B31" s="228" t="s">
        <v>243</v>
      </c>
      <c r="C31" s="241"/>
      <c r="D31" s="229">
        <v>1</v>
      </c>
      <c r="E31" s="229">
        <v>1.0349999999999999</v>
      </c>
      <c r="F31" s="229">
        <v>1.034</v>
      </c>
      <c r="G31" s="229">
        <v>1.04</v>
      </c>
      <c r="H31" s="229">
        <v>1.04</v>
      </c>
      <c r="I31" s="229">
        <v>1.04</v>
      </c>
      <c r="J31" s="229">
        <v>1.04</v>
      </c>
      <c r="K31" s="229">
        <v>1.04</v>
      </c>
      <c r="L31" s="229">
        <v>1.04</v>
      </c>
      <c r="M31" s="229">
        <v>1.04</v>
      </c>
    </row>
    <row r="32" spans="2:17" ht="12" customHeight="1" x14ac:dyDescent="0.25">
      <c r="B32" s="228" t="s">
        <v>242</v>
      </c>
      <c r="C32" s="241"/>
      <c r="D32" s="229">
        <f>D31</f>
        <v>1</v>
      </c>
      <c r="E32" s="229">
        <f>E31</f>
        <v>1.0349999999999999</v>
      </c>
      <c r="F32" s="229">
        <f>E32*F31</f>
        <v>1.07019</v>
      </c>
      <c r="G32" s="229">
        <f>F32*G31</f>
        <v>1.1129975999999999</v>
      </c>
      <c r="H32" s="229">
        <f t="shared" ref="H32:L32" si="0">G32*H31</f>
        <v>1.1575175039999999</v>
      </c>
      <c r="I32" s="229">
        <f t="shared" si="0"/>
        <v>1.2038182041599998</v>
      </c>
      <c r="J32" s="229">
        <f t="shared" si="0"/>
        <v>1.2519709323263999</v>
      </c>
      <c r="K32" s="229">
        <f t="shared" si="0"/>
        <v>1.302049769619456</v>
      </c>
      <c r="L32" s="229">
        <f t="shared" si="0"/>
        <v>1.3541317604042342</v>
      </c>
      <c r="M32" s="229">
        <f>L32*M31</f>
        <v>1.4082970308204037</v>
      </c>
    </row>
    <row r="33" spans="2:17" ht="10.5" customHeight="1" x14ac:dyDescent="0.25">
      <c r="B33" s="235"/>
      <c r="C33" s="242"/>
      <c r="D33" s="237"/>
      <c r="E33" s="243"/>
      <c r="F33" s="243"/>
      <c r="G33" s="244"/>
    </row>
    <row r="34" spans="2:17" ht="18.75" customHeight="1" x14ac:dyDescent="0.25">
      <c r="B34" s="245" t="s">
        <v>478</v>
      </c>
      <c r="C34" s="246" t="s">
        <v>479</v>
      </c>
      <c r="D34" s="246">
        <f t="shared" ref="D34:M34" si="1">D30</f>
        <v>2022</v>
      </c>
      <c r="E34" s="246">
        <f t="shared" si="1"/>
        <v>2023</v>
      </c>
      <c r="F34" s="240">
        <f t="shared" si="1"/>
        <v>2024</v>
      </c>
      <c r="G34" s="240">
        <f t="shared" si="1"/>
        <v>2025</v>
      </c>
      <c r="H34" s="240">
        <f t="shared" si="1"/>
        <v>2026</v>
      </c>
      <c r="I34" s="240">
        <f t="shared" si="1"/>
        <v>2027</v>
      </c>
      <c r="J34" s="240">
        <f t="shared" si="1"/>
        <v>2028</v>
      </c>
      <c r="K34" s="240">
        <f t="shared" si="1"/>
        <v>2029</v>
      </c>
      <c r="L34" s="240">
        <f t="shared" si="1"/>
        <v>2030</v>
      </c>
      <c r="M34" s="240">
        <f t="shared" si="1"/>
        <v>2031</v>
      </c>
    </row>
    <row r="35" spans="2:17" s="253" customFormat="1" ht="21" customHeight="1" x14ac:dyDescent="0.25">
      <c r="B35" s="247" t="s">
        <v>480</v>
      </c>
      <c r="C35" s="248" t="s">
        <v>481</v>
      </c>
      <c r="D35" s="249">
        <f>C22*0.14</f>
        <v>0.26558000000000004</v>
      </c>
      <c r="E35" s="250">
        <f>$D$35*E32</f>
        <v>0.27487530000000004</v>
      </c>
      <c r="F35" s="250">
        <f>$D$35*F32</f>
        <v>0.28422106020000004</v>
      </c>
      <c r="G35" s="250">
        <f t="shared" ref="G35:M35" si="2">$D$35*G32</f>
        <v>0.295589902608</v>
      </c>
      <c r="H35" s="250">
        <f>$D$35*H32</f>
        <v>0.30741349871231999</v>
      </c>
      <c r="I35" s="250">
        <f t="shared" si="2"/>
        <v>0.31971003866081282</v>
      </c>
      <c r="J35" s="250">
        <f t="shared" si="2"/>
        <v>0.33249844020724534</v>
      </c>
      <c r="K35" s="250">
        <f t="shared" si="2"/>
        <v>0.34579837781553519</v>
      </c>
      <c r="L35" s="250">
        <f t="shared" si="2"/>
        <v>0.35963031292815656</v>
      </c>
      <c r="M35" s="250">
        <f t="shared" si="2"/>
        <v>0.37401552544528288</v>
      </c>
      <c r="N35" s="251"/>
      <c r="O35" s="252"/>
      <c r="P35" s="252"/>
    </row>
    <row r="36" spans="2:17" s="255" customFormat="1" ht="18.75" customHeight="1" x14ac:dyDescent="0.25">
      <c r="B36" s="254" t="s">
        <v>482</v>
      </c>
      <c r="C36" s="248" t="s">
        <v>481</v>
      </c>
      <c r="D36" s="249">
        <f>SUM(D37:D39)</f>
        <v>2.2764E-2</v>
      </c>
      <c r="E36" s="249">
        <f t="shared" ref="E36:M36" si="3">SUM(E37:E39)</f>
        <v>2.3560739999999997E-2</v>
      </c>
      <c r="F36" s="249">
        <f t="shared" si="3"/>
        <v>2.436180516E-2</v>
      </c>
      <c r="G36" s="249">
        <f t="shared" si="3"/>
        <v>2.5336277366399998E-2</v>
      </c>
      <c r="H36" s="249">
        <f t="shared" si="3"/>
        <v>2.6349728461055995E-2</v>
      </c>
      <c r="I36" s="249">
        <f t="shared" si="3"/>
        <v>2.7403717599498237E-2</v>
      </c>
      <c r="J36" s="249">
        <f t="shared" si="3"/>
        <v>2.8499866303478165E-2</v>
      </c>
      <c r="K36" s="249">
        <f t="shared" si="3"/>
        <v>2.9639860955617294E-2</v>
      </c>
      <c r="L36" s="249">
        <f t="shared" si="3"/>
        <v>3.0825455393841988E-2</v>
      </c>
      <c r="M36" s="249">
        <f t="shared" si="3"/>
        <v>3.205847360959567E-2</v>
      </c>
    </row>
    <row r="37" spans="2:17" s="255" customFormat="1" ht="18.75" customHeight="1" x14ac:dyDescent="0.25">
      <c r="B37" s="228" t="s">
        <v>483</v>
      </c>
      <c r="C37" s="248" t="s">
        <v>481</v>
      </c>
      <c r="D37" s="229">
        <f>C23</f>
        <v>2.2764E-2</v>
      </c>
      <c r="E37" s="229">
        <f>$D$37*E32</f>
        <v>2.3560739999999997E-2</v>
      </c>
      <c r="F37" s="229">
        <f t="shared" ref="F37:M37" si="4">$D$37*F32</f>
        <v>2.436180516E-2</v>
      </c>
      <c r="G37" s="229">
        <f t="shared" si="4"/>
        <v>2.5336277366399998E-2</v>
      </c>
      <c r="H37" s="229">
        <f t="shared" si="4"/>
        <v>2.6349728461055995E-2</v>
      </c>
      <c r="I37" s="229">
        <f t="shared" si="4"/>
        <v>2.7403717599498237E-2</v>
      </c>
      <c r="J37" s="229">
        <f t="shared" si="4"/>
        <v>2.8499866303478165E-2</v>
      </c>
      <c r="K37" s="229">
        <f t="shared" si="4"/>
        <v>2.9639860955617294E-2</v>
      </c>
      <c r="L37" s="229">
        <f t="shared" si="4"/>
        <v>3.0825455393841988E-2</v>
      </c>
      <c r="M37" s="229">
        <f t="shared" si="4"/>
        <v>3.205847360959567E-2</v>
      </c>
    </row>
    <row r="38" spans="2:17" ht="18.75" customHeight="1" x14ac:dyDescent="0.25">
      <c r="B38" s="228" t="s">
        <v>484</v>
      </c>
      <c r="C38" s="248" t="s">
        <v>481</v>
      </c>
      <c r="D38" s="229">
        <v>0</v>
      </c>
      <c r="E38" s="229">
        <f>$D$38*E32</f>
        <v>0</v>
      </c>
      <c r="F38" s="229">
        <f t="shared" ref="F38:M38" si="5">$D$38*F32</f>
        <v>0</v>
      </c>
      <c r="G38" s="229">
        <f t="shared" si="5"/>
        <v>0</v>
      </c>
      <c r="H38" s="229">
        <f t="shared" si="5"/>
        <v>0</v>
      </c>
      <c r="I38" s="229">
        <f t="shared" si="5"/>
        <v>0</v>
      </c>
      <c r="J38" s="229">
        <f t="shared" si="5"/>
        <v>0</v>
      </c>
      <c r="K38" s="229">
        <f t="shared" si="5"/>
        <v>0</v>
      </c>
      <c r="L38" s="229">
        <f t="shared" si="5"/>
        <v>0</v>
      </c>
      <c r="M38" s="229">
        <f t="shared" si="5"/>
        <v>0</v>
      </c>
      <c r="Q38" s="218" t="s">
        <v>485</v>
      </c>
    </row>
    <row r="39" spans="2:17" ht="15.75" customHeight="1" x14ac:dyDescent="0.25">
      <c r="B39" s="228" t="s">
        <v>486</v>
      </c>
      <c r="C39" s="248" t="s">
        <v>481</v>
      </c>
      <c r="D39" s="229">
        <f>C26</f>
        <v>0</v>
      </c>
      <c r="E39" s="229">
        <f>D39*E32</f>
        <v>0</v>
      </c>
      <c r="F39" s="229">
        <f t="shared" ref="F39:M39" si="6">E39*F32</f>
        <v>0</v>
      </c>
      <c r="G39" s="229">
        <f t="shared" si="6"/>
        <v>0</v>
      </c>
      <c r="H39" s="229">
        <f t="shared" si="6"/>
        <v>0</v>
      </c>
      <c r="I39" s="229">
        <f t="shared" si="6"/>
        <v>0</v>
      </c>
      <c r="J39" s="229">
        <f t="shared" si="6"/>
        <v>0</v>
      </c>
      <c r="K39" s="229">
        <f t="shared" si="6"/>
        <v>0</v>
      </c>
      <c r="L39" s="229">
        <f t="shared" si="6"/>
        <v>0</v>
      </c>
      <c r="M39" s="229">
        <f t="shared" si="6"/>
        <v>0</v>
      </c>
    </row>
    <row r="40" spans="2:17" ht="27.75" customHeight="1" x14ac:dyDescent="0.25">
      <c r="B40" s="256" t="s">
        <v>241</v>
      </c>
      <c r="C40" s="248" t="s">
        <v>481</v>
      </c>
      <c r="D40" s="257">
        <f>D35-D36</f>
        <v>0.24281600000000003</v>
      </c>
      <c r="E40" s="249">
        <f t="shared" ref="E40:M40" si="7">E35-E36</f>
        <v>0.25131456000000008</v>
      </c>
      <c r="F40" s="249">
        <f t="shared" si="7"/>
        <v>0.25985925504000007</v>
      </c>
      <c r="G40" s="249">
        <f t="shared" si="7"/>
        <v>0.27025362524160002</v>
      </c>
      <c r="H40" s="249">
        <f t="shared" si="7"/>
        <v>0.281063770251264</v>
      </c>
      <c r="I40" s="249">
        <f t="shared" si="7"/>
        <v>0.2923063210613146</v>
      </c>
      <c r="J40" s="249">
        <f t="shared" si="7"/>
        <v>0.30399857390376717</v>
      </c>
      <c r="K40" s="249">
        <f t="shared" si="7"/>
        <v>0.31615851685991792</v>
      </c>
      <c r="L40" s="249">
        <f t="shared" si="7"/>
        <v>0.32880485753431454</v>
      </c>
      <c r="M40" s="249">
        <f t="shared" si="7"/>
        <v>0.3419570518356872</v>
      </c>
    </row>
    <row r="41" spans="2:17" ht="20.25" customHeight="1" x14ac:dyDescent="0.25">
      <c r="B41" s="258"/>
      <c r="C41" s="259"/>
      <c r="D41" s="260"/>
      <c r="E41" s="261"/>
      <c r="F41" s="261"/>
      <c r="G41" s="262"/>
    </row>
    <row r="42" spans="2:17" ht="15" customHeight="1" x14ac:dyDescent="0.25">
      <c r="B42" s="415" t="s">
        <v>487</v>
      </c>
      <c r="C42" s="417" t="s">
        <v>479</v>
      </c>
      <c r="D42" s="419" t="s">
        <v>488</v>
      </c>
      <c r="E42" s="419"/>
      <c r="F42" s="419"/>
      <c r="G42" s="419"/>
      <c r="H42" s="419"/>
      <c r="I42" s="419"/>
      <c r="J42" s="419"/>
      <c r="K42" s="419"/>
      <c r="L42" s="419"/>
      <c r="M42" s="419"/>
    </row>
    <row r="43" spans="2:17" ht="15" customHeight="1" x14ac:dyDescent="0.25">
      <c r="B43" s="416"/>
      <c r="C43" s="418"/>
      <c r="D43" s="240">
        <v>1</v>
      </c>
      <c r="E43" s="240">
        <v>2</v>
      </c>
      <c r="F43" s="240">
        <v>3</v>
      </c>
      <c r="G43" s="240">
        <v>4</v>
      </c>
      <c r="H43" s="240">
        <v>5</v>
      </c>
      <c r="I43" s="240">
        <v>6</v>
      </c>
      <c r="J43" s="240">
        <v>7</v>
      </c>
      <c r="K43" s="240">
        <v>8</v>
      </c>
      <c r="L43" s="240">
        <v>9</v>
      </c>
      <c r="M43" s="240">
        <v>10</v>
      </c>
    </row>
    <row r="44" spans="2:17" s="264" customFormat="1" ht="29.25" customHeight="1" x14ac:dyDescent="0.25">
      <c r="B44" s="254" t="s">
        <v>241</v>
      </c>
      <c r="C44" s="263" t="s">
        <v>481</v>
      </c>
      <c r="D44" s="229">
        <f>D40</f>
        <v>0.24281600000000003</v>
      </c>
      <c r="E44" s="229">
        <f t="shared" ref="E44:M44" si="8">E40</f>
        <v>0.25131456000000008</v>
      </c>
      <c r="F44" s="229">
        <f t="shared" si="8"/>
        <v>0.25985925504000007</v>
      </c>
      <c r="G44" s="229">
        <f t="shared" si="8"/>
        <v>0.27025362524160002</v>
      </c>
      <c r="H44" s="229">
        <f t="shared" si="8"/>
        <v>0.281063770251264</v>
      </c>
      <c r="I44" s="229">
        <f t="shared" si="8"/>
        <v>0.2923063210613146</v>
      </c>
      <c r="J44" s="229">
        <f t="shared" si="8"/>
        <v>0.30399857390376717</v>
      </c>
      <c r="K44" s="229">
        <f t="shared" si="8"/>
        <v>0.31615851685991792</v>
      </c>
      <c r="L44" s="229">
        <f t="shared" si="8"/>
        <v>0.32880485753431454</v>
      </c>
      <c r="M44" s="229">
        <f t="shared" si="8"/>
        <v>0.3419570518356872</v>
      </c>
    </row>
    <row r="45" spans="2:17" s="264" customFormat="1" ht="21.75" customHeight="1" x14ac:dyDescent="0.25">
      <c r="B45" s="254" t="s">
        <v>489</v>
      </c>
      <c r="C45" s="231" t="s">
        <v>481</v>
      </c>
      <c r="D45" s="265">
        <f>-C22</f>
        <v>-1.897</v>
      </c>
      <c r="E45" s="265">
        <f>-'[2]1. сводные данные'!M47</f>
        <v>0</v>
      </c>
      <c r="F45" s="229"/>
      <c r="G45" s="266"/>
      <c r="H45" s="267"/>
      <c r="I45" s="267"/>
      <c r="J45" s="267"/>
      <c r="K45" s="267"/>
      <c r="L45" s="267"/>
      <c r="M45" s="267"/>
    </row>
    <row r="46" spans="2:17" s="264" customFormat="1" ht="19.5" customHeight="1" x14ac:dyDescent="0.25">
      <c r="B46" s="254" t="s">
        <v>490</v>
      </c>
      <c r="C46" s="231" t="s">
        <v>481</v>
      </c>
      <c r="D46" s="229">
        <f>SUM(D44:D45)</f>
        <v>-1.6541839999999999</v>
      </c>
      <c r="E46" s="229">
        <f t="shared" ref="E46:M46" si="9">SUM(E44:E45)</f>
        <v>0.25131456000000008</v>
      </c>
      <c r="F46" s="229">
        <f>SUM(F44:F45)</f>
        <v>0.25985925504000007</v>
      </c>
      <c r="G46" s="229">
        <f t="shared" si="9"/>
        <v>0.27025362524160002</v>
      </c>
      <c r="H46" s="229">
        <f t="shared" si="9"/>
        <v>0.281063770251264</v>
      </c>
      <c r="I46" s="229">
        <f t="shared" si="9"/>
        <v>0.2923063210613146</v>
      </c>
      <c r="J46" s="229">
        <f t="shared" si="9"/>
        <v>0.30399857390376717</v>
      </c>
      <c r="K46" s="229">
        <f t="shared" si="9"/>
        <v>0.31615851685991792</v>
      </c>
      <c r="L46" s="229">
        <f t="shared" si="9"/>
        <v>0.32880485753431454</v>
      </c>
      <c r="M46" s="229">
        <f t="shared" si="9"/>
        <v>0.3419570518356872</v>
      </c>
    </row>
    <row r="47" spans="2:17" s="264" customFormat="1" ht="21" customHeight="1" x14ac:dyDescent="0.25">
      <c r="B47" s="254" t="s">
        <v>491</v>
      </c>
      <c r="C47" s="231" t="s">
        <v>481</v>
      </c>
      <c r="D47" s="229">
        <f>D46</f>
        <v>-1.6541839999999999</v>
      </c>
      <c r="E47" s="229">
        <f>D47+E46</f>
        <v>-1.4028694399999999</v>
      </c>
      <c r="F47" s="229">
        <f>E47+F46</f>
        <v>-1.1430101849599998</v>
      </c>
      <c r="G47" s="229">
        <f t="shared" ref="G47:L47" si="10">F47+G46</f>
        <v>-0.87275655971839983</v>
      </c>
      <c r="H47" s="229">
        <f t="shared" si="10"/>
        <v>-0.59169278946713577</v>
      </c>
      <c r="I47" s="229">
        <f>H47+I46</f>
        <v>-0.29938646840582117</v>
      </c>
      <c r="J47" s="229">
        <f t="shared" si="10"/>
        <v>4.6121054979459952E-3</v>
      </c>
      <c r="K47" s="229">
        <f t="shared" si="10"/>
        <v>0.32077062235786391</v>
      </c>
      <c r="L47" s="229">
        <f t="shared" si="10"/>
        <v>0.64957547989217845</v>
      </c>
      <c r="M47" s="229">
        <f>L47+M46</f>
        <v>0.9915325317278656</v>
      </c>
    </row>
    <row r="48" spans="2:17" s="264" customFormat="1" ht="17.25" customHeight="1" x14ac:dyDescent="0.25">
      <c r="B48" s="228" t="s">
        <v>240</v>
      </c>
      <c r="C48" s="229"/>
      <c r="D48" s="229">
        <f>1/(1+$C$28)^(D43-1)</f>
        <v>1</v>
      </c>
      <c r="E48" s="229">
        <f>1/(1+$C$28)^(E43-1)</f>
        <v>0.970873786407767</v>
      </c>
      <c r="F48" s="229">
        <f t="shared" ref="F48:M48" si="11">1/(1+$C$28)^(F43-1)</f>
        <v>0.94259590913375435</v>
      </c>
      <c r="G48" s="229">
        <f t="shared" si="11"/>
        <v>0.91514165935315961</v>
      </c>
      <c r="H48" s="229">
        <f t="shared" si="11"/>
        <v>0.888487047915689</v>
      </c>
      <c r="I48" s="229">
        <f t="shared" si="11"/>
        <v>0.86260878438416411</v>
      </c>
      <c r="J48" s="229">
        <f t="shared" si="11"/>
        <v>0.83748425668365445</v>
      </c>
      <c r="K48" s="229">
        <f t="shared" si="11"/>
        <v>0.81309151134335378</v>
      </c>
      <c r="L48" s="229">
        <f t="shared" si="11"/>
        <v>0.78940923431393573</v>
      </c>
      <c r="M48" s="229">
        <f t="shared" si="11"/>
        <v>0.76641673234362695</v>
      </c>
    </row>
    <row r="49" spans="2:14" s="264" customFormat="1" ht="17.25" customHeight="1" x14ac:dyDescent="0.25">
      <c r="B49" s="254" t="s">
        <v>492</v>
      </c>
      <c r="C49" s="231" t="s">
        <v>481</v>
      </c>
      <c r="D49" s="229">
        <f>D46*D48</f>
        <v>-1.6541839999999999</v>
      </c>
      <c r="E49" s="229">
        <f>E46*E48</f>
        <v>0.243994718446602</v>
      </c>
      <c r="F49" s="229">
        <f t="shared" ref="F49:M49" si="12">F46*F48</f>
        <v>0.244942270751249</v>
      </c>
      <c r="G49" s="229">
        <f t="shared" si="12"/>
        <v>0.24732035104980477</v>
      </c>
      <c r="H49" s="229">
        <f t="shared" si="12"/>
        <v>0.24972151950659902</v>
      </c>
      <c r="I49" s="229">
        <f t="shared" si="12"/>
        <v>0.25214600027850775</v>
      </c>
      <c r="J49" s="229">
        <f t="shared" si="12"/>
        <v>0.25459401969868745</v>
      </c>
      <c r="K49" s="229">
        <f t="shared" si="12"/>
        <v>0.25706580629770387</v>
      </c>
      <c r="L49" s="229">
        <f t="shared" si="12"/>
        <v>0.25956159082486596</v>
      </c>
      <c r="M49" s="229">
        <f t="shared" si="12"/>
        <v>0.26208160626976762</v>
      </c>
    </row>
    <row r="50" spans="2:14" s="264" customFormat="1" ht="27" customHeight="1" x14ac:dyDescent="0.25">
      <c r="B50" s="254" t="s">
        <v>493</v>
      </c>
      <c r="C50" s="231" t="s">
        <v>481</v>
      </c>
      <c r="D50" s="229">
        <f>D48*D47</f>
        <v>-1.6541839999999999</v>
      </c>
      <c r="E50" s="229">
        <f>E48*E47</f>
        <v>-1.3620091650485435</v>
      </c>
      <c r="F50" s="229">
        <f t="shared" ref="F50:M50" si="13">F48*F47</f>
        <v>-1.0773967244415117</v>
      </c>
      <c r="G50" s="229">
        <f t="shared" si="13"/>
        <v>-0.79869588627205135</v>
      </c>
      <c r="H50" s="229">
        <f t="shared" si="13"/>
        <v>-0.52571137978665472</v>
      </c>
      <c r="I50" s="229">
        <f t="shared" si="13"/>
        <v>-0.25825339757261334</v>
      </c>
      <c r="J50" s="229">
        <f t="shared" si="13"/>
        <v>3.8625657446938978E-3</v>
      </c>
      <c r="K50" s="229">
        <f t="shared" si="13"/>
        <v>0.26081587012750373</v>
      </c>
      <c r="L50" s="229">
        <f t="shared" si="13"/>
        <v>0.51278088221079199</v>
      </c>
      <c r="M50" s="229">
        <f t="shared" si="13"/>
        <v>0.75992712297927434</v>
      </c>
    </row>
    <row r="51" spans="2:14" s="270" customFormat="1" ht="12.75" customHeight="1" x14ac:dyDescent="0.25">
      <c r="B51" s="268"/>
      <c r="C51" s="269"/>
      <c r="D51" s="269"/>
      <c r="E51" s="269"/>
      <c r="F51" s="269"/>
      <c r="G51" s="269"/>
      <c r="H51" s="269"/>
      <c r="I51" s="269"/>
      <c r="J51" s="269"/>
      <c r="K51" s="269"/>
      <c r="L51" s="269"/>
      <c r="M51" s="269"/>
    </row>
    <row r="52" spans="2:14" s="264" customFormat="1" ht="29.25" customHeight="1" x14ac:dyDescent="0.25">
      <c r="B52" s="271" t="s">
        <v>494</v>
      </c>
      <c r="C52" s="272" t="s">
        <v>479</v>
      </c>
      <c r="D52" s="272" t="s">
        <v>495</v>
      </c>
      <c r="E52" s="269"/>
      <c r="F52" s="269"/>
      <c r="G52" s="269"/>
      <c r="H52" s="269"/>
      <c r="I52" s="269"/>
      <c r="J52" s="269"/>
      <c r="K52" s="269"/>
      <c r="L52" s="269"/>
      <c r="M52" s="269"/>
      <c r="N52" s="270"/>
    </row>
    <row r="53" spans="2:14" s="264" customFormat="1" ht="18" customHeight="1" x14ac:dyDescent="0.25">
      <c r="B53" s="254" t="s">
        <v>496</v>
      </c>
      <c r="C53" s="231" t="s">
        <v>481</v>
      </c>
      <c r="D53" s="231">
        <f>SUM(D49:M49)</f>
        <v>0.61724388312378764</v>
      </c>
      <c r="E53" s="273"/>
      <c r="F53" s="273"/>
      <c r="G53" s="274"/>
      <c r="H53" s="270"/>
      <c r="I53" s="270"/>
      <c r="J53" s="270"/>
      <c r="K53" s="270"/>
      <c r="L53" s="270"/>
      <c r="M53" s="270"/>
      <c r="N53" s="270"/>
    </row>
    <row r="54" spans="2:14" s="264" customFormat="1" ht="16.5" customHeight="1" x14ac:dyDescent="0.25">
      <c r="B54" s="275" t="s">
        <v>239</v>
      </c>
      <c r="C54" s="232" t="s">
        <v>497</v>
      </c>
      <c r="D54" s="232">
        <f>IRR(D46:M46)</f>
        <v>9.9685044534684186E-2</v>
      </c>
      <c r="E54" s="273"/>
      <c r="F54" s="273"/>
      <c r="G54" s="274"/>
      <c r="H54" s="270"/>
      <c r="I54" s="270"/>
      <c r="J54" s="270"/>
      <c r="K54" s="270"/>
      <c r="L54" s="270"/>
      <c r="M54" s="270"/>
      <c r="N54" s="270"/>
    </row>
    <row r="55" spans="2:14" s="264" customFormat="1" x14ac:dyDescent="0.25">
      <c r="B55" s="275" t="s">
        <v>498</v>
      </c>
      <c r="C55" s="263" t="s">
        <v>499</v>
      </c>
      <c r="D55" s="263">
        <f>IF(M47&lt;0,"не окупается",(COUNTIF(D47:M47,"&lt;0")+1))</f>
        <v>7</v>
      </c>
      <c r="E55" s="273"/>
      <c r="F55" s="273"/>
      <c r="G55" s="276"/>
      <c r="H55" s="270"/>
      <c r="I55" s="270"/>
      <c r="J55" s="270"/>
      <c r="K55" s="270"/>
      <c r="L55" s="270"/>
      <c r="M55" s="270"/>
      <c r="N55" s="270"/>
    </row>
    <row r="56" spans="2:14" s="264" customFormat="1" ht="15.75" customHeight="1" x14ac:dyDescent="0.25">
      <c r="B56" s="254" t="s">
        <v>500</v>
      </c>
      <c r="C56" s="263" t="s">
        <v>499</v>
      </c>
      <c r="D56" s="263">
        <f>IF(M50&lt;0,"не окупается",(COUNTIF(D50:M50,"&lt;0")+1))</f>
        <v>7</v>
      </c>
      <c r="E56" s="273"/>
      <c r="F56" s="273"/>
      <c r="G56" s="277"/>
      <c r="H56" s="270"/>
      <c r="I56" s="270"/>
      <c r="J56" s="270"/>
      <c r="K56" s="270"/>
      <c r="L56" s="270"/>
      <c r="M56" s="270"/>
      <c r="N56" s="270"/>
    </row>
    <row r="57" spans="2:14" ht="13.5" customHeight="1" x14ac:dyDescent="0.25">
      <c r="B57" s="278"/>
      <c r="C57" s="262"/>
      <c r="D57" s="262"/>
      <c r="E57" s="262"/>
      <c r="F57" s="262"/>
      <c r="G57" s="262"/>
      <c r="H57" s="262"/>
      <c r="I57" s="279"/>
    </row>
    <row r="58" spans="2:14" ht="21" customHeight="1" x14ac:dyDescent="0.25">
      <c r="B58" s="280"/>
      <c r="C58" s="227"/>
      <c r="D58" s="227"/>
      <c r="E58" s="227"/>
      <c r="F58" s="227"/>
      <c r="G58" s="227"/>
      <c r="H58" s="227"/>
      <c r="I58" s="279"/>
    </row>
    <row r="59" spans="2:14" ht="15" customHeight="1" x14ac:dyDescent="0.25">
      <c r="B59" s="410"/>
      <c r="C59" s="410"/>
      <c r="D59" s="410"/>
      <c r="E59" s="410"/>
      <c r="F59" s="410"/>
      <c r="G59" s="410"/>
      <c r="H59" s="410"/>
      <c r="I59" s="410"/>
      <c r="J59" s="410"/>
      <c r="K59" s="410"/>
      <c r="L59" s="410"/>
      <c r="M59" s="410"/>
    </row>
    <row r="60" spans="2:14" ht="21" customHeight="1" x14ac:dyDescent="0.25">
      <c r="B60" s="410"/>
      <c r="C60" s="410"/>
      <c r="D60" s="410"/>
      <c r="E60" s="410"/>
      <c r="F60" s="410"/>
      <c r="G60" s="410"/>
      <c r="H60" s="410"/>
      <c r="I60" s="410"/>
      <c r="J60" s="410"/>
      <c r="K60" s="410"/>
      <c r="L60" s="410"/>
      <c r="M60" s="410"/>
    </row>
    <row r="61" spans="2:14" ht="16.5" customHeight="1" x14ac:dyDescent="0.25">
      <c r="B61" s="410"/>
      <c r="C61" s="410"/>
      <c r="D61" s="410"/>
      <c r="E61" s="410"/>
      <c r="F61" s="410"/>
      <c r="G61" s="410"/>
      <c r="H61" s="410"/>
      <c r="I61" s="410"/>
      <c r="J61" s="410"/>
      <c r="K61" s="410"/>
      <c r="L61" s="410"/>
      <c r="M61" s="410"/>
    </row>
    <row r="62" spans="2:14" ht="18.75" customHeight="1" x14ac:dyDescent="0.25">
      <c r="B62" s="411"/>
      <c r="C62" s="411"/>
      <c r="D62" s="411"/>
      <c r="E62" s="411"/>
      <c r="F62" s="411"/>
      <c r="G62" s="411"/>
      <c r="H62" s="411"/>
      <c r="I62" s="411"/>
      <c r="J62" s="411"/>
      <c r="K62" s="411"/>
      <c r="L62" s="411"/>
      <c r="M62" s="411"/>
    </row>
  </sheetData>
  <mergeCells count="16">
    <mergeCell ref="B13:P13"/>
    <mergeCell ref="B5:P5"/>
    <mergeCell ref="B7:O7"/>
    <mergeCell ref="B9:P9"/>
    <mergeCell ref="B10:O10"/>
    <mergeCell ref="B12:P12"/>
    <mergeCell ref="B59:M59"/>
    <mergeCell ref="B60:M60"/>
    <mergeCell ref="B61:M61"/>
    <mergeCell ref="B62:M62"/>
    <mergeCell ref="B15:O15"/>
    <mergeCell ref="B16:O16"/>
    <mergeCell ref="B18:O18"/>
    <mergeCell ref="B42:B43"/>
    <mergeCell ref="C42:C43"/>
    <mergeCell ref="D42:M42"/>
  </mergeCells>
  <pageMargins left="1.1023622047244095" right="0.70866141732283472" top="0.39370078740157483" bottom="0.27559055118110237" header="0.19685039370078741" footer="0.15748031496062992"/>
  <pageSetup paperSize="8" scale="6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B1" zoomScale="60" workbookViewId="0">
      <selection activeCell="G15" sqref="G15:L15"/>
    </sheetView>
  </sheetViews>
  <sheetFormatPr defaultRowHeight="15.75" x14ac:dyDescent="0.25"/>
  <cols>
    <col min="1" max="1" width="9.140625" style="61"/>
    <col min="2" max="2" width="37.7109375" style="61" customWidth="1"/>
    <col min="3" max="3" width="9.140625" style="61"/>
    <col min="4" max="4" width="12.85546875" style="61" customWidth="1"/>
    <col min="5" max="6" width="0" style="61" hidden="1" customWidth="1"/>
    <col min="7" max="7" width="11" style="61" customWidth="1"/>
    <col min="8" max="8" width="15.5703125" style="6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42" t="s">
        <v>68</v>
      </c>
    </row>
    <row r="2" spans="1:44" ht="18.75" x14ac:dyDescent="0.3">
      <c r="L2" s="14" t="s">
        <v>10</v>
      </c>
    </row>
    <row r="3" spans="1:44" ht="18.75" x14ac:dyDescent="0.3">
      <c r="L3" s="14" t="s">
        <v>440</v>
      </c>
    </row>
    <row r="4" spans="1:44" ht="18.75" x14ac:dyDescent="0.3">
      <c r="K4" s="14"/>
    </row>
    <row r="5" spans="1:44" x14ac:dyDescent="0.25">
      <c r="A5" s="366"/>
      <c r="B5" s="366"/>
      <c r="C5" s="366"/>
      <c r="D5" s="366"/>
      <c r="E5" s="366"/>
      <c r="F5" s="366"/>
      <c r="G5" s="437"/>
      <c r="H5" s="437"/>
      <c r="I5" s="437"/>
      <c r="J5" s="437" t="s">
        <v>448</v>
      </c>
      <c r="K5" s="437"/>
      <c r="L5" s="43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x14ac:dyDescent="0.25">
      <c r="A6" s="16"/>
      <c r="B6" s="11"/>
      <c r="C6" s="11"/>
      <c r="D6" s="16"/>
      <c r="E6" s="11"/>
      <c r="F6" s="11"/>
      <c r="G6" s="155"/>
      <c r="H6" s="156"/>
      <c r="I6" s="156"/>
      <c r="J6" s="155"/>
      <c r="K6" s="156"/>
      <c r="L6" s="156"/>
    </row>
    <row r="7" spans="1:44" ht="18.75" x14ac:dyDescent="0.25">
      <c r="A7" s="370"/>
      <c r="B7" s="370"/>
      <c r="C7" s="370"/>
      <c r="D7" s="370"/>
      <c r="E7" s="370"/>
      <c r="F7" s="370"/>
      <c r="G7" s="438"/>
      <c r="H7" s="438"/>
      <c r="I7" s="438"/>
      <c r="J7" s="438" t="s">
        <v>9</v>
      </c>
      <c r="K7" s="438"/>
      <c r="L7" s="438"/>
    </row>
    <row r="8" spans="1:44" ht="18.75" x14ac:dyDescent="0.25">
      <c r="A8" s="152"/>
      <c r="B8" s="152"/>
      <c r="C8" s="152"/>
      <c r="D8" s="152"/>
      <c r="E8" s="152"/>
      <c r="F8" s="152"/>
      <c r="G8" s="140"/>
      <c r="H8" s="140"/>
      <c r="I8" s="140"/>
      <c r="J8" s="140"/>
      <c r="K8" s="140"/>
      <c r="L8" s="140"/>
    </row>
    <row r="9" spans="1:44" x14ac:dyDescent="0.25">
      <c r="A9" s="371"/>
      <c r="B9" s="371"/>
      <c r="C9" s="371"/>
      <c r="D9" s="371"/>
      <c r="E9" s="371"/>
      <c r="F9" s="371"/>
      <c r="G9" s="439"/>
      <c r="H9" s="439"/>
      <c r="I9" s="439"/>
      <c r="J9" s="439" t="s">
        <v>449</v>
      </c>
      <c r="K9" s="439"/>
      <c r="L9" s="439"/>
    </row>
    <row r="10" spans="1:44" x14ac:dyDescent="0.25">
      <c r="A10" s="367"/>
      <c r="B10" s="367"/>
      <c r="C10" s="367"/>
      <c r="D10" s="367"/>
      <c r="E10" s="367"/>
      <c r="F10" s="367"/>
      <c r="G10" s="422"/>
      <c r="H10" s="422"/>
      <c r="I10" s="422"/>
      <c r="J10" s="422" t="s">
        <v>8</v>
      </c>
      <c r="K10" s="422"/>
      <c r="L10" s="422"/>
    </row>
    <row r="11" spans="1:44" ht="18.75" x14ac:dyDescent="0.25">
      <c r="A11" s="152"/>
      <c r="B11" s="152"/>
      <c r="C11" s="152"/>
      <c r="D11" s="152"/>
      <c r="E11" s="152"/>
      <c r="F11" s="152"/>
      <c r="G11" s="140"/>
      <c r="H11" s="140"/>
      <c r="I11" s="140"/>
      <c r="J11" s="140"/>
      <c r="K11" s="140"/>
      <c r="L11" s="140"/>
    </row>
    <row r="12" spans="1:44" ht="18.75" x14ac:dyDescent="0.25">
      <c r="A12" s="369"/>
      <c r="B12" s="369"/>
      <c r="C12" s="369"/>
      <c r="D12" s="369"/>
      <c r="E12" s="369"/>
      <c r="F12" s="369"/>
      <c r="G12" s="425"/>
      <c r="H12" s="425"/>
      <c r="I12" s="425"/>
      <c r="J12" s="372" t="s">
        <v>501</v>
      </c>
      <c r="K12" s="372"/>
      <c r="L12" s="372"/>
    </row>
    <row r="13" spans="1:44" x14ac:dyDescent="0.25">
      <c r="A13" s="367"/>
      <c r="B13" s="367"/>
      <c r="C13" s="367"/>
      <c r="D13" s="367"/>
      <c r="E13" s="367"/>
      <c r="F13" s="367"/>
      <c r="G13" s="422"/>
      <c r="H13" s="422"/>
      <c r="I13" s="422"/>
      <c r="J13" s="422" t="s">
        <v>7</v>
      </c>
      <c r="K13" s="422"/>
      <c r="L13" s="422"/>
    </row>
    <row r="14" spans="1:44" ht="18.75" x14ac:dyDescent="0.25">
      <c r="A14" s="153"/>
      <c r="B14" s="153"/>
      <c r="C14" s="153"/>
      <c r="D14" s="153"/>
      <c r="E14" s="153"/>
      <c r="F14" s="153"/>
      <c r="G14" s="10"/>
      <c r="H14" s="10"/>
      <c r="I14" s="10"/>
      <c r="J14" s="10"/>
      <c r="K14" s="10"/>
      <c r="L14" s="10"/>
    </row>
    <row r="15" spans="1:44" ht="18.75" x14ac:dyDescent="0.25">
      <c r="A15" s="369"/>
      <c r="B15" s="369"/>
      <c r="C15" s="369"/>
      <c r="D15" s="369"/>
      <c r="E15" s="369"/>
      <c r="F15" s="369"/>
      <c r="G15" s="423" t="s">
        <v>465</v>
      </c>
      <c r="H15" s="424"/>
      <c r="I15" s="424"/>
      <c r="J15" s="424"/>
      <c r="K15" s="424"/>
      <c r="L15" s="424"/>
    </row>
    <row r="16" spans="1:44" x14ac:dyDescent="0.25">
      <c r="A16" s="367"/>
      <c r="B16" s="367"/>
      <c r="C16" s="367"/>
      <c r="D16" s="367"/>
      <c r="E16" s="367"/>
      <c r="F16" s="367"/>
      <c r="G16" s="422"/>
      <c r="H16" s="422"/>
      <c r="I16" s="422"/>
      <c r="J16" s="422" t="s">
        <v>6</v>
      </c>
      <c r="K16" s="422"/>
      <c r="L16" s="422"/>
    </row>
    <row r="17" spans="1:12" ht="15.75" customHeight="1" x14ac:dyDescent="0.25">
      <c r="G17" s="157"/>
      <c r="H17" s="157"/>
      <c r="I17" s="157"/>
      <c r="J17" s="157"/>
      <c r="K17" s="157"/>
      <c r="L17" s="158"/>
    </row>
    <row r="18" spans="1:12" x14ac:dyDescent="0.25">
      <c r="K18" s="97"/>
    </row>
    <row r="19" spans="1:12" ht="15.75" customHeight="1" x14ac:dyDescent="0.25">
      <c r="A19" s="436" t="s">
        <v>377</v>
      </c>
      <c r="B19" s="436"/>
      <c r="C19" s="436"/>
      <c r="D19" s="436"/>
      <c r="E19" s="436"/>
      <c r="F19" s="436"/>
      <c r="G19" s="436"/>
      <c r="H19" s="436"/>
      <c r="I19" s="436"/>
      <c r="J19" s="436"/>
      <c r="K19" s="436"/>
      <c r="L19" s="436"/>
    </row>
    <row r="20" spans="1:12" x14ac:dyDescent="0.25">
      <c r="A20" s="65"/>
      <c r="B20" s="65"/>
      <c r="C20" s="96"/>
      <c r="D20" s="96"/>
      <c r="E20" s="96"/>
      <c r="F20" s="96"/>
      <c r="G20" s="96"/>
      <c r="H20" s="96"/>
      <c r="I20" s="96"/>
      <c r="J20" s="96"/>
      <c r="K20" s="96"/>
      <c r="L20" s="96"/>
    </row>
    <row r="21" spans="1:12" ht="28.5" customHeight="1" x14ac:dyDescent="0.25">
      <c r="A21" s="426" t="s">
        <v>210</v>
      </c>
      <c r="B21" s="426" t="s">
        <v>209</v>
      </c>
      <c r="C21" s="432" t="s">
        <v>312</v>
      </c>
      <c r="D21" s="432"/>
      <c r="E21" s="432"/>
      <c r="F21" s="432"/>
      <c r="G21" s="432"/>
      <c r="H21" s="432"/>
      <c r="I21" s="427" t="s">
        <v>208</v>
      </c>
      <c r="J21" s="429" t="s">
        <v>314</v>
      </c>
      <c r="K21" s="426" t="s">
        <v>207</v>
      </c>
      <c r="L21" s="428" t="s">
        <v>313</v>
      </c>
    </row>
    <row r="22" spans="1:12" ht="58.5" customHeight="1" x14ac:dyDescent="0.25">
      <c r="A22" s="426"/>
      <c r="B22" s="426"/>
      <c r="C22" s="433" t="s">
        <v>2</v>
      </c>
      <c r="D22" s="433"/>
      <c r="E22" s="127"/>
      <c r="F22" s="128"/>
      <c r="G22" s="434" t="s">
        <v>1</v>
      </c>
      <c r="H22" s="435"/>
      <c r="I22" s="427"/>
      <c r="J22" s="430"/>
      <c r="K22" s="426"/>
      <c r="L22" s="428"/>
    </row>
    <row r="23" spans="1:12" ht="47.25" x14ac:dyDescent="0.25">
      <c r="A23" s="426"/>
      <c r="B23" s="426"/>
      <c r="C23" s="95" t="s">
        <v>206</v>
      </c>
      <c r="D23" s="95" t="s">
        <v>205</v>
      </c>
      <c r="E23" s="95" t="s">
        <v>206</v>
      </c>
      <c r="F23" s="95" t="s">
        <v>205</v>
      </c>
      <c r="G23" s="95" t="s">
        <v>206</v>
      </c>
      <c r="H23" s="95" t="s">
        <v>205</v>
      </c>
      <c r="I23" s="427"/>
      <c r="J23" s="431"/>
      <c r="K23" s="426"/>
      <c r="L23" s="428"/>
    </row>
    <row r="24" spans="1:12" x14ac:dyDescent="0.25">
      <c r="A24" s="74">
        <v>1</v>
      </c>
      <c r="B24" s="74">
        <v>2</v>
      </c>
      <c r="C24" s="95">
        <v>3</v>
      </c>
      <c r="D24" s="95">
        <v>4</v>
      </c>
      <c r="E24" s="95">
        <v>5</v>
      </c>
      <c r="F24" s="95">
        <v>6</v>
      </c>
      <c r="G24" s="95">
        <v>7</v>
      </c>
      <c r="H24" s="95">
        <v>8</v>
      </c>
      <c r="I24" s="95">
        <v>9</v>
      </c>
      <c r="J24" s="95">
        <v>10</v>
      </c>
      <c r="K24" s="95">
        <v>11</v>
      </c>
      <c r="L24" s="95">
        <v>12</v>
      </c>
    </row>
    <row r="25" spans="1:12" x14ac:dyDescent="0.25">
      <c r="A25" s="91">
        <v>1</v>
      </c>
      <c r="B25" s="92" t="s">
        <v>204</v>
      </c>
      <c r="C25" s="89" t="s">
        <v>430</v>
      </c>
      <c r="D25" s="89" t="s">
        <v>430</v>
      </c>
      <c r="E25" s="89" t="s">
        <v>430</v>
      </c>
      <c r="F25" s="89" t="s">
        <v>430</v>
      </c>
      <c r="G25" s="89" t="s">
        <v>430</v>
      </c>
      <c r="H25" s="89" t="s">
        <v>430</v>
      </c>
      <c r="I25" s="89" t="s">
        <v>430</v>
      </c>
      <c r="J25" s="89" t="s">
        <v>430</v>
      </c>
      <c r="K25" s="88"/>
      <c r="L25" s="100"/>
    </row>
    <row r="26" spans="1:12" ht="21.75" customHeight="1" x14ac:dyDescent="0.25">
      <c r="A26" s="91" t="s">
        <v>203</v>
      </c>
      <c r="B26" s="94" t="s">
        <v>319</v>
      </c>
      <c r="C26" s="89" t="s">
        <v>430</v>
      </c>
      <c r="D26" s="89" t="s">
        <v>430</v>
      </c>
      <c r="E26" s="89" t="s">
        <v>430</v>
      </c>
      <c r="F26" s="89" t="s">
        <v>430</v>
      </c>
      <c r="G26" s="89" t="s">
        <v>430</v>
      </c>
      <c r="H26" s="89" t="s">
        <v>430</v>
      </c>
      <c r="I26" s="89" t="s">
        <v>430</v>
      </c>
      <c r="J26" s="89" t="s">
        <v>430</v>
      </c>
      <c r="K26" s="88"/>
      <c r="L26" s="88"/>
    </row>
    <row r="27" spans="1:12" s="68" customFormat="1" ht="39" customHeight="1" x14ac:dyDescent="0.25">
      <c r="A27" s="91" t="s">
        <v>202</v>
      </c>
      <c r="B27" s="94" t="s">
        <v>321</v>
      </c>
      <c r="C27" s="89" t="s">
        <v>430</v>
      </c>
      <c r="D27" s="89" t="s">
        <v>430</v>
      </c>
      <c r="E27" s="89" t="s">
        <v>430</v>
      </c>
      <c r="F27" s="89" t="s">
        <v>430</v>
      </c>
      <c r="G27" s="89" t="s">
        <v>430</v>
      </c>
      <c r="H27" s="89" t="s">
        <v>430</v>
      </c>
      <c r="I27" s="89" t="s">
        <v>430</v>
      </c>
      <c r="J27" s="89" t="s">
        <v>430</v>
      </c>
      <c r="K27" s="88"/>
      <c r="L27" s="88"/>
    </row>
    <row r="28" spans="1:12" s="68" customFormat="1" ht="70.5" customHeight="1" x14ac:dyDescent="0.25">
      <c r="A28" s="91" t="s">
        <v>320</v>
      </c>
      <c r="B28" s="94" t="s">
        <v>325</v>
      </c>
      <c r="C28" s="89" t="s">
        <v>430</v>
      </c>
      <c r="D28" s="89" t="s">
        <v>430</v>
      </c>
      <c r="E28" s="89" t="s">
        <v>430</v>
      </c>
      <c r="F28" s="89" t="s">
        <v>430</v>
      </c>
      <c r="G28" s="89" t="s">
        <v>430</v>
      </c>
      <c r="H28" s="89" t="s">
        <v>430</v>
      </c>
      <c r="I28" s="89" t="s">
        <v>430</v>
      </c>
      <c r="J28" s="89" t="s">
        <v>430</v>
      </c>
      <c r="K28" s="88"/>
      <c r="L28" s="88"/>
    </row>
    <row r="29" spans="1:12" s="68" customFormat="1" ht="54" customHeight="1" x14ac:dyDescent="0.25">
      <c r="A29" s="91" t="s">
        <v>201</v>
      </c>
      <c r="B29" s="94" t="s">
        <v>324</v>
      </c>
      <c r="C29" s="89" t="s">
        <v>430</v>
      </c>
      <c r="D29" s="89" t="s">
        <v>430</v>
      </c>
      <c r="E29" s="89" t="s">
        <v>430</v>
      </c>
      <c r="F29" s="89" t="s">
        <v>430</v>
      </c>
      <c r="G29" s="89" t="s">
        <v>430</v>
      </c>
      <c r="H29" s="89" t="s">
        <v>430</v>
      </c>
      <c r="I29" s="89" t="s">
        <v>430</v>
      </c>
      <c r="J29" s="89" t="s">
        <v>430</v>
      </c>
      <c r="K29" s="88"/>
      <c r="L29" s="88"/>
    </row>
    <row r="30" spans="1:12" s="68" customFormat="1" ht="42" customHeight="1" x14ac:dyDescent="0.25">
      <c r="A30" s="91" t="s">
        <v>200</v>
      </c>
      <c r="B30" s="94" t="s">
        <v>326</v>
      </c>
      <c r="C30" s="89" t="s">
        <v>430</v>
      </c>
      <c r="D30" s="89" t="s">
        <v>430</v>
      </c>
      <c r="E30" s="89" t="s">
        <v>430</v>
      </c>
      <c r="F30" s="89" t="s">
        <v>430</v>
      </c>
      <c r="G30" s="89" t="s">
        <v>430</v>
      </c>
      <c r="H30" s="89" t="s">
        <v>430</v>
      </c>
      <c r="I30" s="89" t="s">
        <v>430</v>
      </c>
      <c r="J30" s="89" t="s">
        <v>430</v>
      </c>
      <c r="K30" s="88"/>
      <c r="L30" s="88"/>
    </row>
    <row r="31" spans="1:12" s="68" customFormat="1" ht="37.5" customHeight="1" x14ac:dyDescent="0.25">
      <c r="A31" s="91" t="s">
        <v>199</v>
      </c>
      <c r="B31" s="90" t="s">
        <v>322</v>
      </c>
      <c r="C31" s="89" t="s">
        <v>430</v>
      </c>
      <c r="D31" s="89" t="s">
        <v>430</v>
      </c>
      <c r="E31" s="89" t="s">
        <v>430</v>
      </c>
      <c r="F31" s="89" t="s">
        <v>430</v>
      </c>
      <c r="G31" s="89" t="s">
        <v>430</v>
      </c>
      <c r="H31" s="89" t="s">
        <v>430</v>
      </c>
      <c r="I31" s="89" t="s">
        <v>430</v>
      </c>
      <c r="J31" s="89" t="s">
        <v>430</v>
      </c>
      <c r="K31" s="88"/>
      <c r="L31" s="88"/>
    </row>
    <row r="32" spans="1:12" s="68" customFormat="1" ht="31.5" x14ac:dyDescent="0.25">
      <c r="A32" s="91" t="s">
        <v>197</v>
      </c>
      <c r="B32" s="90" t="s">
        <v>327</v>
      </c>
      <c r="C32" s="89" t="s">
        <v>430</v>
      </c>
      <c r="D32" s="89" t="s">
        <v>430</v>
      </c>
      <c r="E32" s="89" t="s">
        <v>430</v>
      </c>
      <c r="F32" s="89" t="s">
        <v>430</v>
      </c>
      <c r="G32" s="89" t="s">
        <v>430</v>
      </c>
      <c r="H32" s="89" t="s">
        <v>430</v>
      </c>
      <c r="I32" s="89" t="s">
        <v>430</v>
      </c>
      <c r="J32" s="89" t="s">
        <v>430</v>
      </c>
      <c r="K32" s="88"/>
      <c r="L32" s="88"/>
    </row>
    <row r="33" spans="1:12" s="68" customFormat="1" ht="37.5" customHeight="1" x14ac:dyDescent="0.25">
      <c r="A33" s="91" t="s">
        <v>338</v>
      </c>
      <c r="B33" s="90" t="s">
        <v>256</v>
      </c>
      <c r="C33" s="89" t="s">
        <v>430</v>
      </c>
      <c r="D33" s="89" t="s">
        <v>430</v>
      </c>
      <c r="E33" s="89" t="s">
        <v>430</v>
      </c>
      <c r="F33" s="89" t="s">
        <v>430</v>
      </c>
      <c r="G33" s="89" t="s">
        <v>430</v>
      </c>
      <c r="H33" s="89" t="s">
        <v>430</v>
      </c>
      <c r="I33" s="89" t="s">
        <v>430</v>
      </c>
      <c r="J33" s="89" t="s">
        <v>430</v>
      </c>
      <c r="K33" s="88"/>
      <c r="L33" s="88"/>
    </row>
    <row r="34" spans="1:12" s="68" customFormat="1" ht="47.25" customHeight="1" x14ac:dyDescent="0.25">
      <c r="A34" s="91" t="s">
        <v>339</v>
      </c>
      <c r="B34" s="90" t="s">
        <v>331</v>
      </c>
      <c r="C34" s="89" t="s">
        <v>430</v>
      </c>
      <c r="D34" s="89" t="s">
        <v>430</v>
      </c>
      <c r="E34" s="89" t="s">
        <v>430</v>
      </c>
      <c r="F34" s="89" t="s">
        <v>430</v>
      </c>
      <c r="G34" s="89" t="s">
        <v>430</v>
      </c>
      <c r="H34" s="89" t="s">
        <v>430</v>
      </c>
      <c r="I34" s="89" t="s">
        <v>430</v>
      </c>
      <c r="J34" s="89" t="s">
        <v>430</v>
      </c>
      <c r="K34" s="93"/>
      <c r="L34" s="88"/>
    </row>
    <row r="35" spans="1:12" s="68" customFormat="1" ht="49.5" customHeight="1" x14ac:dyDescent="0.25">
      <c r="A35" s="91" t="s">
        <v>340</v>
      </c>
      <c r="B35" s="90" t="s">
        <v>198</v>
      </c>
      <c r="C35" s="89" t="s">
        <v>430</v>
      </c>
      <c r="D35" s="89" t="s">
        <v>430</v>
      </c>
      <c r="E35" s="89" t="s">
        <v>430</v>
      </c>
      <c r="F35" s="89" t="s">
        <v>430</v>
      </c>
      <c r="G35" s="89" t="s">
        <v>430</v>
      </c>
      <c r="H35" s="89" t="s">
        <v>430</v>
      </c>
      <c r="I35" s="89" t="s">
        <v>430</v>
      </c>
      <c r="J35" s="89" t="s">
        <v>430</v>
      </c>
      <c r="K35" s="93"/>
      <c r="L35" s="88"/>
    </row>
    <row r="36" spans="1:12" ht="37.5" customHeight="1" x14ac:dyDescent="0.25">
      <c r="A36" s="91" t="s">
        <v>341</v>
      </c>
      <c r="B36" s="90" t="s">
        <v>323</v>
      </c>
      <c r="C36" s="89" t="s">
        <v>430</v>
      </c>
      <c r="D36" s="89" t="s">
        <v>430</v>
      </c>
      <c r="E36" s="89" t="s">
        <v>430</v>
      </c>
      <c r="F36" s="89" t="s">
        <v>430</v>
      </c>
      <c r="G36" s="89" t="s">
        <v>430</v>
      </c>
      <c r="H36" s="89" t="s">
        <v>430</v>
      </c>
      <c r="I36" s="89" t="s">
        <v>430</v>
      </c>
      <c r="J36" s="89" t="s">
        <v>430</v>
      </c>
      <c r="K36" s="88"/>
      <c r="L36" s="88"/>
    </row>
    <row r="37" spans="1:12" x14ac:dyDescent="0.25">
      <c r="A37" s="91" t="s">
        <v>342</v>
      </c>
      <c r="B37" s="90" t="s">
        <v>196</v>
      </c>
      <c r="C37" s="89" t="s">
        <v>430</v>
      </c>
      <c r="D37" s="89" t="s">
        <v>430</v>
      </c>
      <c r="E37" s="89" t="s">
        <v>430</v>
      </c>
      <c r="F37" s="89" t="s">
        <v>430</v>
      </c>
      <c r="G37" s="89" t="s">
        <v>430</v>
      </c>
      <c r="H37" s="89" t="s">
        <v>430</v>
      </c>
      <c r="I37" s="89" t="s">
        <v>430</v>
      </c>
      <c r="J37" s="89" t="s">
        <v>430</v>
      </c>
      <c r="K37" s="88"/>
      <c r="L37" s="88"/>
    </row>
    <row r="38" spans="1:12" x14ac:dyDescent="0.25">
      <c r="A38" s="91" t="s">
        <v>343</v>
      </c>
      <c r="B38" s="92" t="s">
        <v>195</v>
      </c>
      <c r="C38" s="89" t="s">
        <v>430</v>
      </c>
      <c r="D38" s="89" t="s">
        <v>430</v>
      </c>
      <c r="E38" s="89" t="s">
        <v>430</v>
      </c>
      <c r="F38" s="89" t="s">
        <v>430</v>
      </c>
      <c r="G38" s="89" t="s">
        <v>430</v>
      </c>
      <c r="H38" s="89" t="s">
        <v>430</v>
      </c>
      <c r="I38" s="89" t="s">
        <v>430</v>
      </c>
      <c r="J38" s="89" t="s">
        <v>430</v>
      </c>
      <c r="K38" s="88"/>
      <c r="L38" s="88"/>
    </row>
    <row r="39" spans="1:12" ht="63" x14ac:dyDescent="0.25">
      <c r="A39" s="91">
        <v>2</v>
      </c>
      <c r="B39" s="90" t="s">
        <v>328</v>
      </c>
      <c r="C39" s="186">
        <v>2022</v>
      </c>
      <c r="D39" s="186">
        <v>2022</v>
      </c>
      <c r="E39" s="186">
        <v>2020</v>
      </c>
      <c r="F39" s="186">
        <v>2020</v>
      </c>
      <c r="G39" s="186">
        <v>2022</v>
      </c>
      <c r="H39" s="186">
        <v>2022</v>
      </c>
      <c r="I39" s="89" t="s">
        <v>430</v>
      </c>
      <c r="J39" s="89" t="s">
        <v>430</v>
      </c>
      <c r="K39" s="88"/>
      <c r="L39" s="88"/>
    </row>
    <row r="40" spans="1:12" ht="33.75" customHeight="1" x14ac:dyDescent="0.25">
      <c r="A40" s="91" t="s">
        <v>194</v>
      </c>
      <c r="B40" s="90" t="s">
        <v>330</v>
      </c>
      <c r="C40" s="89" t="s">
        <v>430</v>
      </c>
      <c r="D40" s="89" t="s">
        <v>430</v>
      </c>
      <c r="E40" s="89" t="s">
        <v>430</v>
      </c>
      <c r="F40" s="89" t="s">
        <v>430</v>
      </c>
      <c r="G40" s="89" t="s">
        <v>430</v>
      </c>
      <c r="H40" s="89" t="s">
        <v>430</v>
      </c>
      <c r="I40" s="89" t="s">
        <v>430</v>
      </c>
      <c r="J40" s="89" t="s">
        <v>430</v>
      </c>
      <c r="K40" s="88"/>
      <c r="L40" s="88"/>
    </row>
    <row r="41" spans="1:12" ht="63" customHeight="1" x14ac:dyDescent="0.25">
      <c r="A41" s="91" t="s">
        <v>193</v>
      </c>
      <c r="B41" s="92" t="s">
        <v>404</v>
      </c>
      <c r="C41" s="186">
        <v>2022</v>
      </c>
      <c r="D41" s="186">
        <v>2022</v>
      </c>
      <c r="E41" s="186">
        <v>2020</v>
      </c>
      <c r="F41" s="186">
        <v>2020</v>
      </c>
      <c r="G41" s="186">
        <v>2022</v>
      </c>
      <c r="H41" s="186">
        <v>2022</v>
      </c>
      <c r="I41" s="89" t="s">
        <v>430</v>
      </c>
      <c r="J41" s="89" t="s">
        <v>430</v>
      </c>
      <c r="K41" s="88"/>
      <c r="L41" s="88"/>
    </row>
    <row r="42" spans="1:12" ht="58.5" customHeight="1" x14ac:dyDescent="0.25">
      <c r="A42" s="91">
        <v>3</v>
      </c>
      <c r="B42" s="90" t="s">
        <v>329</v>
      </c>
      <c r="C42" s="186">
        <v>2022</v>
      </c>
      <c r="D42" s="186">
        <v>2022</v>
      </c>
      <c r="E42" s="186">
        <v>2020</v>
      </c>
      <c r="F42" s="186">
        <v>2020</v>
      </c>
      <c r="G42" s="186">
        <v>2022</v>
      </c>
      <c r="H42" s="186">
        <v>2022</v>
      </c>
      <c r="I42" s="89" t="s">
        <v>430</v>
      </c>
      <c r="J42" s="89" t="s">
        <v>430</v>
      </c>
      <c r="K42" s="88"/>
      <c r="L42" s="88"/>
    </row>
    <row r="43" spans="1:12" ht="34.5" customHeight="1" x14ac:dyDescent="0.25">
      <c r="A43" s="91" t="s">
        <v>192</v>
      </c>
      <c r="B43" s="90" t="s">
        <v>190</v>
      </c>
      <c r="C43" s="186" t="s">
        <v>430</v>
      </c>
      <c r="D43" s="186" t="s">
        <v>430</v>
      </c>
      <c r="E43" s="186" t="s">
        <v>430</v>
      </c>
      <c r="F43" s="186" t="s">
        <v>430</v>
      </c>
      <c r="G43" s="186" t="s">
        <v>430</v>
      </c>
      <c r="H43" s="186" t="s">
        <v>430</v>
      </c>
      <c r="I43" s="186" t="s">
        <v>430</v>
      </c>
      <c r="J43" s="186" t="s">
        <v>430</v>
      </c>
      <c r="K43" s="88"/>
      <c r="L43" s="88"/>
    </row>
    <row r="44" spans="1:12" ht="24.75" customHeight="1" x14ac:dyDescent="0.25">
      <c r="A44" s="91" t="s">
        <v>191</v>
      </c>
      <c r="B44" s="90" t="s">
        <v>188</v>
      </c>
      <c r="C44" s="186" t="s">
        <v>430</v>
      </c>
      <c r="D44" s="186" t="s">
        <v>430</v>
      </c>
      <c r="E44" s="186" t="s">
        <v>430</v>
      </c>
      <c r="F44" s="186" t="s">
        <v>430</v>
      </c>
      <c r="G44" s="186" t="s">
        <v>430</v>
      </c>
      <c r="H44" s="186" t="s">
        <v>430</v>
      </c>
      <c r="I44" s="186" t="s">
        <v>430</v>
      </c>
      <c r="J44" s="186" t="s">
        <v>430</v>
      </c>
      <c r="K44" s="88"/>
      <c r="L44" s="88"/>
    </row>
    <row r="45" spans="1:12" ht="90.75" customHeight="1" x14ac:dyDescent="0.25">
      <c r="A45" s="91" t="s">
        <v>189</v>
      </c>
      <c r="B45" s="90" t="s">
        <v>334</v>
      </c>
      <c r="C45" s="186" t="s">
        <v>430</v>
      </c>
      <c r="D45" s="186" t="s">
        <v>430</v>
      </c>
      <c r="E45" s="186" t="s">
        <v>430</v>
      </c>
      <c r="F45" s="186" t="s">
        <v>430</v>
      </c>
      <c r="G45" s="186" t="s">
        <v>430</v>
      </c>
      <c r="H45" s="186" t="s">
        <v>430</v>
      </c>
      <c r="I45" s="186" t="s">
        <v>430</v>
      </c>
      <c r="J45" s="186" t="s">
        <v>430</v>
      </c>
      <c r="K45" s="88"/>
      <c r="L45" s="88"/>
    </row>
    <row r="46" spans="1:12" ht="167.25" customHeight="1" x14ac:dyDescent="0.25">
      <c r="A46" s="91" t="s">
        <v>187</v>
      </c>
      <c r="B46" s="90" t="s">
        <v>332</v>
      </c>
      <c r="C46" s="186" t="s">
        <v>430</v>
      </c>
      <c r="D46" s="186" t="s">
        <v>430</v>
      </c>
      <c r="E46" s="186" t="s">
        <v>430</v>
      </c>
      <c r="F46" s="186" t="s">
        <v>430</v>
      </c>
      <c r="G46" s="186" t="s">
        <v>430</v>
      </c>
      <c r="H46" s="186" t="s">
        <v>430</v>
      </c>
      <c r="I46" s="186" t="s">
        <v>430</v>
      </c>
      <c r="J46" s="186" t="s">
        <v>430</v>
      </c>
      <c r="K46" s="88"/>
      <c r="L46" s="88"/>
    </row>
    <row r="47" spans="1:12" ht="30.75" customHeight="1" x14ac:dyDescent="0.25">
      <c r="A47" s="91" t="s">
        <v>185</v>
      </c>
      <c r="B47" s="90" t="s">
        <v>186</v>
      </c>
      <c r="C47" s="186">
        <v>2022</v>
      </c>
      <c r="D47" s="186">
        <v>2022</v>
      </c>
      <c r="E47" s="186">
        <v>2020</v>
      </c>
      <c r="F47" s="186">
        <v>2020</v>
      </c>
      <c r="G47" s="186">
        <v>2022</v>
      </c>
      <c r="H47" s="186">
        <v>2022</v>
      </c>
      <c r="I47" s="89" t="s">
        <v>430</v>
      </c>
      <c r="J47" s="89" t="s">
        <v>430</v>
      </c>
      <c r="K47" s="88"/>
      <c r="L47" s="88"/>
    </row>
    <row r="48" spans="1:12" ht="37.5" customHeight="1" x14ac:dyDescent="0.25">
      <c r="A48" s="91" t="s">
        <v>344</v>
      </c>
      <c r="B48" s="92" t="s">
        <v>184</v>
      </c>
      <c r="C48" s="186">
        <v>2022</v>
      </c>
      <c r="D48" s="186">
        <v>2022</v>
      </c>
      <c r="E48" s="186">
        <v>2020</v>
      </c>
      <c r="F48" s="186">
        <v>2020</v>
      </c>
      <c r="G48" s="186">
        <v>2022</v>
      </c>
      <c r="H48" s="186">
        <v>2022</v>
      </c>
      <c r="I48" s="89" t="s">
        <v>430</v>
      </c>
      <c r="J48" s="89" t="s">
        <v>430</v>
      </c>
      <c r="K48" s="88"/>
      <c r="L48" s="88"/>
    </row>
    <row r="49" spans="1:12" ht="35.25" customHeight="1" x14ac:dyDescent="0.25">
      <c r="A49" s="91">
        <v>4</v>
      </c>
      <c r="B49" s="90" t="s">
        <v>182</v>
      </c>
      <c r="C49" s="186">
        <v>2022</v>
      </c>
      <c r="D49" s="186">
        <v>2022</v>
      </c>
      <c r="E49" s="186">
        <v>2020</v>
      </c>
      <c r="F49" s="186">
        <v>2020</v>
      </c>
      <c r="G49" s="186">
        <v>2022</v>
      </c>
      <c r="H49" s="186">
        <v>2022</v>
      </c>
      <c r="I49" s="89" t="s">
        <v>430</v>
      </c>
      <c r="J49" s="89" t="s">
        <v>430</v>
      </c>
      <c r="K49" s="88"/>
      <c r="L49" s="88"/>
    </row>
    <row r="50" spans="1:12" ht="86.25" customHeight="1" x14ac:dyDescent="0.25">
      <c r="A50" s="91" t="s">
        <v>183</v>
      </c>
      <c r="B50" s="90" t="s">
        <v>333</v>
      </c>
      <c r="C50" s="186" t="s">
        <v>430</v>
      </c>
      <c r="D50" s="186" t="s">
        <v>430</v>
      </c>
      <c r="E50" s="186" t="s">
        <v>430</v>
      </c>
      <c r="F50" s="186" t="s">
        <v>430</v>
      </c>
      <c r="G50" s="186" t="s">
        <v>430</v>
      </c>
      <c r="H50" s="186" t="s">
        <v>430</v>
      </c>
      <c r="I50" s="186" t="s">
        <v>430</v>
      </c>
      <c r="J50" s="186" t="s">
        <v>430</v>
      </c>
      <c r="K50" s="88"/>
      <c r="L50" s="88"/>
    </row>
    <row r="51" spans="1:12" ht="77.25" customHeight="1" x14ac:dyDescent="0.25">
      <c r="A51" s="91" t="s">
        <v>181</v>
      </c>
      <c r="B51" s="90" t="s">
        <v>335</v>
      </c>
      <c r="C51" s="186" t="s">
        <v>430</v>
      </c>
      <c r="D51" s="186" t="s">
        <v>430</v>
      </c>
      <c r="E51" s="186" t="s">
        <v>430</v>
      </c>
      <c r="F51" s="186" t="s">
        <v>430</v>
      </c>
      <c r="G51" s="186" t="s">
        <v>430</v>
      </c>
      <c r="H51" s="186" t="s">
        <v>430</v>
      </c>
      <c r="I51" s="186" t="s">
        <v>430</v>
      </c>
      <c r="J51" s="186" t="s">
        <v>430</v>
      </c>
      <c r="K51" s="88"/>
      <c r="L51" s="88"/>
    </row>
    <row r="52" spans="1:12" ht="71.25" customHeight="1" x14ac:dyDescent="0.25">
      <c r="A52" s="91" t="s">
        <v>179</v>
      </c>
      <c r="B52" s="90" t="s">
        <v>180</v>
      </c>
      <c r="C52" s="186" t="s">
        <v>430</v>
      </c>
      <c r="D52" s="186" t="s">
        <v>430</v>
      </c>
      <c r="E52" s="186" t="s">
        <v>430</v>
      </c>
      <c r="F52" s="186" t="s">
        <v>430</v>
      </c>
      <c r="G52" s="186" t="s">
        <v>430</v>
      </c>
      <c r="H52" s="186" t="s">
        <v>430</v>
      </c>
      <c r="I52" s="186" t="s">
        <v>430</v>
      </c>
      <c r="J52" s="186" t="s">
        <v>430</v>
      </c>
      <c r="K52" s="88"/>
      <c r="L52" s="88"/>
    </row>
    <row r="53" spans="1:12" ht="48" customHeight="1" x14ac:dyDescent="0.25">
      <c r="A53" s="91" t="s">
        <v>177</v>
      </c>
      <c r="B53" s="135" t="s">
        <v>336</v>
      </c>
      <c r="C53" s="186">
        <v>2022</v>
      </c>
      <c r="D53" s="186">
        <v>2022</v>
      </c>
      <c r="E53" s="186">
        <v>2020</v>
      </c>
      <c r="F53" s="186">
        <v>2020</v>
      </c>
      <c r="G53" s="186">
        <v>2022</v>
      </c>
      <c r="H53" s="186">
        <v>2022</v>
      </c>
      <c r="I53" s="89" t="s">
        <v>430</v>
      </c>
      <c r="J53" s="89" t="s">
        <v>430</v>
      </c>
      <c r="K53" s="88"/>
      <c r="L53" s="88"/>
    </row>
    <row r="54" spans="1:12" ht="46.5" customHeight="1" x14ac:dyDescent="0.25">
      <c r="A54" s="91" t="s">
        <v>337</v>
      </c>
      <c r="B54" s="90" t="s">
        <v>178</v>
      </c>
      <c r="C54" s="186">
        <v>2022</v>
      </c>
      <c r="D54" s="186">
        <v>2022</v>
      </c>
      <c r="E54" s="186">
        <v>2020</v>
      </c>
      <c r="F54" s="186">
        <v>2020</v>
      </c>
      <c r="G54" s="186">
        <v>2022</v>
      </c>
      <c r="H54" s="186">
        <v>2022</v>
      </c>
      <c r="I54" s="89" t="s">
        <v>430</v>
      </c>
      <c r="J54" s="89" t="s">
        <v>430</v>
      </c>
      <c r="K54" s="88"/>
      <c r="L54" s="88"/>
    </row>
  </sheetData>
  <mergeCells count="41">
    <mergeCell ref="A19:L19"/>
    <mergeCell ref="A5:C5"/>
    <mergeCell ref="D5:F5"/>
    <mergeCell ref="G5:I5"/>
    <mergeCell ref="J5:L5"/>
    <mergeCell ref="A7:C7"/>
    <mergeCell ref="D7:F7"/>
    <mergeCell ref="G7:I7"/>
    <mergeCell ref="J7:L7"/>
    <mergeCell ref="A9:C9"/>
    <mergeCell ref="D9:F9"/>
    <mergeCell ref="G9:I9"/>
    <mergeCell ref="J9:L9"/>
    <mergeCell ref="A10:C10"/>
    <mergeCell ref="D10:F10"/>
    <mergeCell ref="G10:I10"/>
    <mergeCell ref="A21:A23"/>
    <mergeCell ref="B21:B23"/>
    <mergeCell ref="I21:I23"/>
    <mergeCell ref="K21:K23"/>
    <mergeCell ref="L21:L23"/>
    <mergeCell ref="J21:J23"/>
    <mergeCell ref="C21:H21"/>
    <mergeCell ref="C22:D22"/>
    <mergeCell ref="G22:H22"/>
    <mergeCell ref="J10:L10"/>
    <mergeCell ref="A12:C12"/>
    <mergeCell ref="D12:F12"/>
    <mergeCell ref="G12:I12"/>
    <mergeCell ref="J12:L12"/>
    <mergeCell ref="A16:C16"/>
    <mergeCell ref="D16:F16"/>
    <mergeCell ref="G16:I16"/>
    <mergeCell ref="J16:L16"/>
    <mergeCell ref="A13:C13"/>
    <mergeCell ref="D13:F13"/>
    <mergeCell ref="G13:I13"/>
    <mergeCell ref="J13:L13"/>
    <mergeCell ref="A15:C15"/>
    <mergeCell ref="D15:F15"/>
    <mergeCell ref="G15:L15"/>
  </mergeCells>
  <pageMargins left="0.70866141732283472" right="0.70866141732283472" top="0.74803149606299213" bottom="0.74803149606299213" header="0.31496062992125984" footer="0.31496062992125984"/>
  <pageSetup paperSize="8" scale="5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V92"/>
  <sheetViews>
    <sheetView view="pageBreakPreview" zoomScale="70" zoomScaleNormal="70" zoomScaleSheetLayoutView="70" workbookViewId="0"/>
  </sheetViews>
  <sheetFormatPr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6.5703125" style="61" customWidth="1"/>
    <col min="9" max="9" width="5.42578125" style="61" customWidth="1"/>
    <col min="10" max="10" width="8.140625" style="61" customWidth="1"/>
    <col min="11" max="11" width="5.28515625" style="61" customWidth="1"/>
    <col min="12" max="12" width="6.7109375" style="60" customWidth="1"/>
    <col min="13" max="13" width="5.28515625" style="60" customWidth="1"/>
    <col min="14" max="14" width="8.5703125" style="60" customWidth="1"/>
    <col min="15" max="19" width="6.140625" style="60" customWidth="1"/>
    <col min="20" max="20" width="13.140625" style="60" customWidth="1"/>
    <col min="21" max="21" width="24.85546875" style="60" customWidth="1"/>
    <col min="22" max="16384" width="9.140625" style="60"/>
  </cols>
  <sheetData>
    <row r="1" spans="1:48" ht="18.75" x14ac:dyDescent="0.25">
      <c r="A1" s="61"/>
      <c r="B1" s="61"/>
      <c r="C1" s="61"/>
      <c r="D1" s="61"/>
      <c r="E1" s="61"/>
      <c r="F1" s="61"/>
      <c r="L1" s="61"/>
      <c r="M1" s="61"/>
      <c r="U1" s="42" t="s">
        <v>68</v>
      </c>
    </row>
    <row r="2" spans="1:48" ht="18.75" x14ac:dyDescent="0.3">
      <c r="A2" s="61"/>
      <c r="B2" s="61"/>
      <c r="C2" s="61"/>
      <c r="D2" s="61"/>
      <c r="E2" s="61"/>
      <c r="F2" s="61"/>
      <c r="L2" s="61"/>
      <c r="M2" s="61"/>
      <c r="U2" s="14" t="s">
        <v>10</v>
      </c>
    </row>
    <row r="3" spans="1:48" ht="18.75" x14ac:dyDescent="0.3">
      <c r="A3" s="61"/>
      <c r="B3" s="61"/>
      <c r="C3" s="61"/>
      <c r="D3" s="61"/>
      <c r="E3" s="61"/>
      <c r="F3" s="61"/>
      <c r="L3" s="61"/>
      <c r="M3" s="61"/>
      <c r="U3" s="14" t="s">
        <v>440</v>
      </c>
    </row>
    <row r="4" spans="1:48" ht="18.75" customHeight="1" x14ac:dyDescent="0.25">
      <c r="A4" s="366" t="s">
        <v>458</v>
      </c>
      <c r="B4" s="366"/>
      <c r="C4" s="366"/>
      <c r="D4" s="366"/>
      <c r="E4" s="366"/>
      <c r="F4" s="366"/>
      <c r="G4" s="366"/>
      <c r="H4" s="366"/>
      <c r="I4" s="366"/>
      <c r="J4" s="366"/>
      <c r="K4" s="366"/>
      <c r="L4" s="366"/>
      <c r="M4" s="366"/>
      <c r="N4" s="366"/>
      <c r="O4" s="366"/>
      <c r="P4" s="366"/>
      <c r="Q4" s="366"/>
      <c r="R4" s="366"/>
      <c r="S4" s="366"/>
      <c r="T4" s="366"/>
      <c r="U4" s="366"/>
    </row>
    <row r="5" spans="1:48" ht="18.75" x14ac:dyDescent="0.3">
      <c r="A5" s="61"/>
      <c r="B5" s="61"/>
      <c r="C5" s="61"/>
      <c r="D5" s="61"/>
      <c r="E5" s="61"/>
      <c r="F5" s="61"/>
      <c r="L5" s="61"/>
      <c r="M5" s="61"/>
      <c r="U5" s="14"/>
    </row>
    <row r="6" spans="1:48" ht="18.75" x14ac:dyDescent="0.25">
      <c r="A6" s="370" t="s">
        <v>9</v>
      </c>
      <c r="B6" s="370"/>
      <c r="C6" s="370"/>
      <c r="D6" s="370"/>
      <c r="E6" s="370"/>
      <c r="F6" s="370"/>
      <c r="G6" s="370"/>
      <c r="H6" s="370"/>
      <c r="I6" s="370"/>
      <c r="J6" s="370"/>
      <c r="K6" s="370"/>
      <c r="L6" s="370"/>
      <c r="M6" s="370"/>
      <c r="N6" s="370"/>
      <c r="O6" s="370"/>
      <c r="P6" s="370"/>
      <c r="Q6" s="370"/>
      <c r="R6" s="370"/>
      <c r="S6" s="370"/>
      <c r="T6" s="370"/>
      <c r="U6" s="370"/>
    </row>
    <row r="7" spans="1:48" ht="18.75" x14ac:dyDescent="0.25">
      <c r="A7" s="12"/>
      <c r="B7" s="12"/>
      <c r="C7" s="12"/>
      <c r="D7" s="12"/>
      <c r="E7" s="12"/>
      <c r="F7" s="12"/>
      <c r="G7" s="12"/>
      <c r="H7" s="12"/>
      <c r="I7" s="12"/>
      <c r="J7" s="86"/>
      <c r="K7" s="86"/>
      <c r="L7" s="86"/>
      <c r="M7" s="86"/>
      <c r="N7" s="86"/>
      <c r="O7" s="86"/>
      <c r="P7" s="86"/>
      <c r="Q7" s="86"/>
      <c r="R7" s="86"/>
      <c r="S7" s="86"/>
      <c r="T7" s="86"/>
      <c r="U7" s="86"/>
    </row>
    <row r="8" spans="1:48" x14ac:dyDescent="0.25">
      <c r="A8" s="371" t="s">
        <v>449</v>
      </c>
      <c r="B8" s="371"/>
      <c r="C8" s="371"/>
      <c r="D8" s="371"/>
      <c r="E8" s="371"/>
      <c r="F8" s="371"/>
      <c r="G8" s="371"/>
      <c r="H8" s="371"/>
      <c r="I8" s="371"/>
      <c r="J8" s="371"/>
      <c r="K8" s="371"/>
      <c r="L8" s="371"/>
      <c r="M8" s="371"/>
      <c r="N8" s="371"/>
      <c r="O8" s="371"/>
      <c r="P8" s="371"/>
      <c r="Q8" s="371"/>
      <c r="R8" s="371"/>
      <c r="S8" s="371"/>
      <c r="T8" s="371"/>
      <c r="U8" s="371"/>
    </row>
    <row r="9" spans="1:48" ht="18.75" customHeight="1" x14ac:dyDescent="0.25">
      <c r="A9" s="367" t="s">
        <v>8</v>
      </c>
      <c r="B9" s="367"/>
      <c r="C9" s="367"/>
      <c r="D9" s="367"/>
      <c r="E9" s="367"/>
      <c r="F9" s="367"/>
      <c r="G9" s="367"/>
      <c r="H9" s="367"/>
      <c r="I9" s="367"/>
      <c r="J9" s="367"/>
      <c r="K9" s="367"/>
      <c r="L9" s="367"/>
      <c r="M9" s="367"/>
      <c r="N9" s="367"/>
      <c r="O9" s="367"/>
      <c r="P9" s="367"/>
      <c r="Q9" s="367"/>
      <c r="R9" s="367"/>
      <c r="S9" s="367"/>
      <c r="T9" s="367"/>
      <c r="U9" s="367"/>
    </row>
    <row r="10" spans="1:48" ht="18.75" x14ac:dyDescent="0.25">
      <c r="A10" s="12"/>
      <c r="B10" s="12"/>
      <c r="C10" s="12"/>
      <c r="D10" s="12"/>
      <c r="E10" s="12"/>
      <c r="F10" s="12"/>
      <c r="G10" s="12"/>
      <c r="H10" s="12"/>
      <c r="I10" s="12"/>
      <c r="J10" s="86"/>
      <c r="K10" s="86"/>
      <c r="L10" s="86"/>
      <c r="M10" s="86"/>
      <c r="N10" s="86"/>
      <c r="O10" s="86"/>
      <c r="P10" s="86"/>
      <c r="Q10" s="86"/>
      <c r="R10" s="86"/>
      <c r="S10" s="86"/>
      <c r="T10" s="86"/>
      <c r="U10" s="86"/>
    </row>
    <row r="11" spans="1:48" x14ac:dyDescent="0.25">
      <c r="A11" s="456" t="s">
        <v>503</v>
      </c>
      <c r="B11" s="456"/>
      <c r="C11" s="456"/>
      <c r="D11" s="456"/>
      <c r="E11" s="456"/>
      <c r="F11" s="456"/>
      <c r="G11" s="456"/>
      <c r="H11" s="456"/>
      <c r="I11" s="456"/>
      <c r="J11" s="456"/>
      <c r="K11" s="456"/>
      <c r="L11" s="456"/>
      <c r="M11" s="456"/>
      <c r="N11" s="456"/>
      <c r="O11" s="456"/>
      <c r="P11" s="456"/>
      <c r="Q11" s="456"/>
      <c r="R11" s="456"/>
      <c r="S11" s="456"/>
      <c r="T11" s="456"/>
      <c r="U11" s="456"/>
      <c r="V11" s="456"/>
      <c r="W11" s="456"/>
      <c r="X11" s="456"/>
      <c r="Y11" s="456"/>
      <c r="Z11" s="456"/>
      <c r="AA11" s="456"/>
      <c r="AB11" s="456"/>
      <c r="AC11" s="456"/>
      <c r="AD11" s="456"/>
      <c r="AE11" s="456"/>
      <c r="AF11" s="456"/>
      <c r="AG11" s="456"/>
      <c r="AH11" s="456"/>
      <c r="AI11" s="456"/>
      <c r="AJ11" s="456"/>
      <c r="AK11" s="456"/>
      <c r="AL11" s="456"/>
      <c r="AM11" s="456"/>
      <c r="AN11" s="456"/>
      <c r="AO11" s="456"/>
      <c r="AP11" s="456"/>
      <c r="AQ11" s="456"/>
      <c r="AR11" s="456"/>
      <c r="AS11" s="456"/>
      <c r="AT11" s="456"/>
      <c r="AU11" s="456"/>
      <c r="AV11" s="456"/>
    </row>
    <row r="12" spans="1:48" x14ac:dyDescent="0.25">
      <c r="A12" s="367" t="s">
        <v>7</v>
      </c>
      <c r="B12" s="367"/>
      <c r="C12" s="367"/>
      <c r="D12" s="367"/>
      <c r="E12" s="367"/>
      <c r="F12" s="367"/>
      <c r="G12" s="367"/>
      <c r="H12" s="367"/>
      <c r="I12" s="367"/>
      <c r="J12" s="367"/>
      <c r="K12" s="367"/>
      <c r="L12" s="367"/>
      <c r="M12" s="367"/>
      <c r="N12" s="367"/>
      <c r="O12" s="367"/>
      <c r="P12" s="367"/>
      <c r="Q12" s="367"/>
      <c r="R12" s="367"/>
      <c r="S12" s="367"/>
      <c r="T12" s="367"/>
      <c r="U12" s="367"/>
    </row>
    <row r="13" spans="1:48" ht="16.5" customHeight="1" x14ac:dyDescent="0.3">
      <c r="A13" s="10"/>
      <c r="B13" s="10"/>
      <c r="C13" s="10"/>
      <c r="D13" s="10"/>
      <c r="E13" s="10"/>
      <c r="F13" s="10"/>
      <c r="G13" s="10"/>
      <c r="H13" s="10"/>
      <c r="I13" s="10"/>
      <c r="J13" s="85"/>
      <c r="K13" s="85"/>
      <c r="L13" s="85"/>
      <c r="M13" s="85"/>
      <c r="N13" s="85"/>
      <c r="O13" s="85"/>
      <c r="P13" s="85"/>
      <c r="Q13" s="85"/>
      <c r="R13" s="85"/>
      <c r="S13" s="85"/>
      <c r="T13" s="85"/>
      <c r="U13" s="85"/>
    </row>
    <row r="14" spans="1:48" ht="18.75" x14ac:dyDescent="0.25">
      <c r="A14" s="369" t="s">
        <v>467</v>
      </c>
      <c r="B14" s="369"/>
      <c r="C14" s="369"/>
      <c r="D14" s="455"/>
      <c r="E14" s="369"/>
      <c r="F14" s="369"/>
      <c r="G14" s="369"/>
      <c r="H14" s="369"/>
      <c r="I14" s="369"/>
      <c r="J14" s="369"/>
      <c r="K14" s="369"/>
      <c r="L14" s="369"/>
      <c r="M14" s="369"/>
      <c r="N14" s="369"/>
      <c r="O14" s="369"/>
      <c r="P14" s="369"/>
      <c r="Q14" s="369"/>
      <c r="R14" s="369"/>
      <c r="S14" s="369"/>
      <c r="T14" s="369"/>
      <c r="U14" s="369"/>
    </row>
    <row r="15" spans="1:48" ht="15.75" customHeight="1" x14ac:dyDescent="0.25">
      <c r="A15" s="367" t="s">
        <v>6</v>
      </c>
      <c r="B15" s="367"/>
      <c r="C15" s="367"/>
      <c r="D15" s="367"/>
      <c r="E15" s="367"/>
      <c r="F15" s="367"/>
      <c r="G15" s="367"/>
      <c r="H15" s="367"/>
      <c r="I15" s="367"/>
      <c r="J15" s="367"/>
      <c r="K15" s="367"/>
      <c r="L15" s="367"/>
      <c r="M15" s="367"/>
      <c r="N15" s="367"/>
      <c r="O15" s="367"/>
      <c r="P15" s="367"/>
      <c r="Q15" s="367"/>
      <c r="R15" s="367"/>
      <c r="S15" s="367"/>
      <c r="T15" s="367"/>
      <c r="U15" s="367"/>
    </row>
    <row r="16" spans="1:48" x14ac:dyDescent="0.25">
      <c r="A16" s="444"/>
      <c r="B16" s="444"/>
      <c r="C16" s="444"/>
      <c r="D16" s="444"/>
      <c r="E16" s="444"/>
      <c r="F16" s="444"/>
      <c r="G16" s="444"/>
      <c r="H16" s="444"/>
      <c r="I16" s="444"/>
      <c r="J16" s="444"/>
      <c r="K16" s="444"/>
      <c r="L16" s="444"/>
      <c r="M16" s="444"/>
      <c r="N16" s="444"/>
      <c r="O16" s="444"/>
      <c r="P16" s="444"/>
      <c r="Q16" s="444"/>
      <c r="R16" s="444"/>
      <c r="S16" s="444"/>
      <c r="T16" s="444"/>
      <c r="U16" s="444"/>
    </row>
    <row r="17" spans="1:21" x14ac:dyDescent="0.25">
      <c r="A17" s="61"/>
      <c r="L17" s="61"/>
      <c r="M17" s="61"/>
      <c r="N17" s="61"/>
      <c r="O17" s="61"/>
      <c r="P17" s="61"/>
      <c r="Q17" s="61"/>
      <c r="R17" s="61"/>
      <c r="S17" s="61"/>
      <c r="T17" s="61"/>
    </row>
    <row r="18" spans="1:21" x14ac:dyDescent="0.25">
      <c r="A18" s="448" t="s">
        <v>378</v>
      </c>
      <c r="B18" s="448"/>
      <c r="C18" s="448"/>
      <c r="D18" s="448"/>
      <c r="E18" s="448"/>
      <c r="F18" s="448"/>
      <c r="G18" s="448"/>
      <c r="H18" s="448"/>
      <c r="I18" s="448"/>
      <c r="J18" s="448"/>
      <c r="K18" s="448"/>
      <c r="L18" s="448"/>
      <c r="M18" s="448"/>
      <c r="N18" s="448"/>
      <c r="O18" s="448"/>
      <c r="P18" s="448"/>
      <c r="Q18" s="448"/>
      <c r="R18" s="448"/>
      <c r="S18" s="448"/>
      <c r="T18" s="448"/>
      <c r="U18" s="448"/>
    </row>
    <row r="19" spans="1:21" x14ac:dyDescent="0.25">
      <c r="A19" s="61"/>
      <c r="B19" s="61"/>
      <c r="C19" s="61"/>
      <c r="D19" s="61"/>
      <c r="E19" s="61"/>
      <c r="F19" s="61"/>
      <c r="L19" s="61"/>
      <c r="M19" s="61"/>
      <c r="N19" s="61"/>
      <c r="O19" s="61"/>
      <c r="P19" s="61"/>
      <c r="Q19" s="61"/>
      <c r="R19" s="61"/>
      <c r="S19" s="61"/>
      <c r="T19" s="61"/>
    </row>
    <row r="20" spans="1:21" ht="33" customHeight="1" x14ac:dyDescent="0.25">
      <c r="A20" s="445" t="s">
        <v>176</v>
      </c>
      <c r="B20" s="445" t="s">
        <v>175</v>
      </c>
      <c r="C20" s="426" t="s">
        <v>174</v>
      </c>
      <c r="D20" s="426"/>
      <c r="E20" s="447" t="s">
        <v>173</v>
      </c>
      <c r="F20" s="447"/>
      <c r="G20" s="445" t="s">
        <v>434</v>
      </c>
      <c r="H20" s="453" t="s">
        <v>431</v>
      </c>
      <c r="I20" s="454"/>
      <c r="J20" s="454"/>
      <c r="K20" s="454"/>
      <c r="L20" s="453" t="s">
        <v>416</v>
      </c>
      <c r="M20" s="454"/>
      <c r="N20" s="454"/>
      <c r="O20" s="454"/>
      <c r="P20" s="453" t="s">
        <v>738</v>
      </c>
      <c r="Q20" s="454"/>
      <c r="R20" s="454"/>
      <c r="S20" s="454"/>
      <c r="T20" s="449" t="s">
        <v>172</v>
      </c>
      <c r="U20" s="450"/>
    </row>
    <row r="21" spans="1:21" ht="99.75" customHeight="1" x14ac:dyDescent="0.25">
      <c r="A21" s="446"/>
      <c r="B21" s="446"/>
      <c r="C21" s="426"/>
      <c r="D21" s="426"/>
      <c r="E21" s="447"/>
      <c r="F21" s="447"/>
      <c r="G21" s="446"/>
      <c r="H21" s="426" t="s">
        <v>2</v>
      </c>
      <c r="I21" s="426"/>
      <c r="J21" s="426" t="s">
        <v>171</v>
      </c>
      <c r="K21" s="426"/>
      <c r="L21" s="426" t="s">
        <v>2</v>
      </c>
      <c r="M21" s="426"/>
      <c r="N21" s="426" t="s">
        <v>171</v>
      </c>
      <c r="O21" s="426"/>
      <c r="P21" s="426" t="s">
        <v>2</v>
      </c>
      <c r="Q21" s="426"/>
      <c r="R21" s="426" t="s">
        <v>171</v>
      </c>
      <c r="S21" s="426"/>
      <c r="T21" s="451"/>
      <c r="U21" s="452"/>
    </row>
    <row r="22" spans="1:21" ht="89.25" customHeight="1" x14ac:dyDescent="0.25">
      <c r="A22" s="433"/>
      <c r="B22" s="433"/>
      <c r="C22" s="82" t="s">
        <v>2</v>
      </c>
      <c r="D22" s="82" t="s">
        <v>169</v>
      </c>
      <c r="E22" s="84" t="s">
        <v>432</v>
      </c>
      <c r="F22" s="84" t="s">
        <v>433</v>
      </c>
      <c r="G22" s="433"/>
      <c r="H22" s="83" t="s">
        <v>362</v>
      </c>
      <c r="I22" s="83" t="s">
        <v>363</v>
      </c>
      <c r="J22" s="83" t="s">
        <v>362</v>
      </c>
      <c r="K22" s="83" t="s">
        <v>363</v>
      </c>
      <c r="L22" s="83" t="s">
        <v>362</v>
      </c>
      <c r="M22" s="83" t="s">
        <v>363</v>
      </c>
      <c r="N22" s="83" t="s">
        <v>362</v>
      </c>
      <c r="O22" s="83" t="s">
        <v>363</v>
      </c>
      <c r="P22" s="83" t="s">
        <v>362</v>
      </c>
      <c r="Q22" s="83" t="s">
        <v>363</v>
      </c>
      <c r="R22" s="83" t="s">
        <v>362</v>
      </c>
      <c r="S22" s="83" t="s">
        <v>363</v>
      </c>
      <c r="T22" s="82" t="s">
        <v>170</v>
      </c>
      <c r="U22" s="82" t="s">
        <v>169</v>
      </c>
    </row>
    <row r="23" spans="1:21" ht="19.5" customHeight="1" x14ac:dyDescent="0.25">
      <c r="A23" s="74">
        <v>1</v>
      </c>
      <c r="B23" s="74">
        <v>2</v>
      </c>
      <c r="C23" s="74">
        <v>3</v>
      </c>
      <c r="D23" s="74">
        <v>4</v>
      </c>
      <c r="E23" s="74">
        <v>5</v>
      </c>
      <c r="F23" s="74">
        <v>6</v>
      </c>
      <c r="G23" s="139">
        <v>7</v>
      </c>
      <c r="H23" s="139">
        <v>8</v>
      </c>
      <c r="I23" s="139">
        <v>9</v>
      </c>
      <c r="J23" s="139">
        <v>10</v>
      </c>
      <c r="K23" s="139">
        <v>11</v>
      </c>
      <c r="L23" s="139">
        <v>12</v>
      </c>
      <c r="M23" s="139">
        <v>13</v>
      </c>
      <c r="N23" s="139">
        <v>14</v>
      </c>
      <c r="O23" s="139">
        <v>15</v>
      </c>
      <c r="P23" s="139">
        <v>16</v>
      </c>
      <c r="Q23" s="139">
        <v>17</v>
      </c>
      <c r="R23" s="139">
        <v>18</v>
      </c>
      <c r="S23" s="139">
        <v>19</v>
      </c>
      <c r="T23" s="139">
        <v>20</v>
      </c>
      <c r="U23" s="139">
        <v>21</v>
      </c>
    </row>
    <row r="24" spans="1:21" ht="47.25" customHeight="1" x14ac:dyDescent="0.25">
      <c r="A24" s="79">
        <v>1</v>
      </c>
      <c r="B24" s="78" t="s">
        <v>168</v>
      </c>
      <c r="C24" s="202">
        <v>2.532</v>
      </c>
      <c r="D24" s="202">
        <v>2.2799999999999998</v>
      </c>
      <c r="E24" s="187">
        <v>0</v>
      </c>
      <c r="F24" s="187">
        <v>0</v>
      </c>
      <c r="G24" s="187">
        <v>0</v>
      </c>
      <c r="H24" s="187">
        <v>0</v>
      </c>
      <c r="I24" s="187">
        <v>0</v>
      </c>
      <c r="J24" s="187">
        <v>0</v>
      </c>
      <c r="K24" s="187">
        <v>0</v>
      </c>
      <c r="L24" s="81"/>
      <c r="M24" s="81"/>
      <c r="N24" s="81"/>
      <c r="O24" s="187">
        <v>0</v>
      </c>
      <c r="P24" s="187">
        <v>0</v>
      </c>
      <c r="Q24" s="187">
        <v>0</v>
      </c>
      <c r="R24" s="187">
        <v>0</v>
      </c>
      <c r="S24" s="187">
        <v>0</v>
      </c>
      <c r="T24" s="202">
        <v>2.532</v>
      </c>
      <c r="U24" s="202">
        <v>2.2799999999999998</v>
      </c>
    </row>
    <row r="25" spans="1:21" ht="24" customHeight="1" x14ac:dyDescent="0.25">
      <c r="A25" s="76" t="s">
        <v>167</v>
      </c>
      <c r="B25" s="54" t="s">
        <v>166</v>
      </c>
      <c r="C25" s="187">
        <v>0</v>
      </c>
      <c r="D25" s="187">
        <v>0</v>
      </c>
      <c r="E25" s="187">
        <v>0</v>
      </c>
      <c r="F25" s="187">
        <v>0</v>
      </c>
      <c r="G25" s="187">
        <v>0</v>
      </c>
      <c r="H25" s="187">
        <v>0</v>
      </c>
      <c r="I25" s="187">
        <v>0</v>
      </c>
      <c r="J25" s="187">
        <v>0</v>
      </c>
      <c r="K25" s="187">
        <v>0</v>
      </c>
      <c r="L25" s="187">
        <v>0</v>
      </c>
      <c r="M25" s="187">
        <v>0</v>
      </c>
      <c r="N25" s="187">
        <v>0</v>
      </c>
      <c r="O25" s="187">
        <v>0</v>
      </c>
      <c r="P25" s="187">
        <v>0</v>
      </c>
      <c r="Q25" s="187">
        <v>0</v>
      </c>
      <c r="R25" s="187">
        <v>0</v>
      </c>
      <c r="S25" s="187">
        <v>0</v>
      </c>
      <c r="T25" s="187">
        <v>0</v>
      </c>
      <c r="U25" s="187">
        <v>0</v>
      </c>
    </row>
    <row r="26" spans="1:21" x14ac:dyDescent="0.25">
      <c r="A26" s="76" t="s">
        <v>165</v>
      </c>
      <c r="B26" s="54" t="s">
        <v>164</v>
      </c>
      <c r="C26" s="187">
        <v>0</v>
      </c>
      <c r="D26" s="187">
        <v>0</v>
      </c>
      <c r="E26" s="187">
        <v>0</v>
      </c>
      <c r="F26" s="187">
        <v>0</v>
      </c>
      <c r="G26" s="187">
        <v>0</v>
      </c>
      <c r="H26" s="187">
        <v>0</v>
      </c>
      <c r="I26" s="187">
        <v>0</v>
      </c>
      <c r="J26" s="187">
        <v>0</v>
      </c>
      <c r="K26" s="187">
        <v>0</v>
      </c>
      <c r="L26" s="187">
        <v>0</v>
      </c>
      <c r="M26" s="187">
        <v>0</v>
      </c>
      <c r="N26" s="187">
        <v>0</v>
      </c>
      <c r="O26" s="187">
        <v>0</v>
      </c>
      <c r="P26" s="187">
        <v>0</v>
      </c>
      <c r="Q26" s="187">
        <v>0</v>
      </c>
      <c r="R26" s="187">
        <v>0</v>
      </c>
      <c r="S26" s="187">
        <v>0</v>
      </c>
      <c r="T26" s="187">
        <v>0</v>
      </c>
      <c r="U26" s="187">
        <v>0</v>
      </c>
    </row>
    <row r="27" spans="1:21" ht="31.5" x14ac:dyDescent="0.25">
      <c r="A27" s="76" t="s">
        <v>163</v>
      </c>
      <c r="B27" s="54" t="s">
        <v>318</v>
      </c>
      <c r="C27" s="202">
        <v>2.532</v>
      </c>
      <c r="D27" s="202">
        <v>2.2799999999999998</v>
      </c>
      <c r="E27" s="187">
        <v>0</v>
      </c>
      <c r="F27" s="187">
        <v>0</v>
      </c>
      <c r="G27" s="187">
        <v>0</v>
      </c>
      <c r="H27" s="187">
        <v>0</v>
      </c>
      <c r="I27" s="187">
        <v>0</v>
      </c>
      <c r="J27" s="187">
        <v>0</v>
      </c>
      <c r="K27" s="187">
        <v>0</v>
      </c>
      <c r="L27" s="81"/>
      <c r="M27" s="81"/>
      <c r="N27" s="81"/>
      <c r="O27" s="187">
        <v>0</v>
      </c>
      <c r="P27" s="187">
        <v>0</v>
      </c>
      <c r="Q27" s="187">
        <v>0</v>
      </c>
      <c r="R27" s="187">
        <v>0</v>
      </c>
      <c r="S27" s="187">
        <v>0</v>
      </c>
      <c r="T27" s="202">
        <v>2.532</v>
      </c>
      <c r="U27" s="202">
        <v>2.2799999999999998</v>
      </c>
    </row>
    <row r="28" spans="1:21" x14ac:dyDescent="0.25">
      <c r="A28" s="76" t="s">
        <v>162</v>
      </c>
      <c r="B28" s="54" t="s">
        <v>161</v>
      </c>
      <c r="C28" s="187">
        <v>0</v>
      </c>
      <c r="D28" s="187">
        <v>0</v>
      </c>
      <c r="E28" s="187">
        <v>0</v>
      </c>
      <c r="F28" s="187">
        <v>0</v>
      </c>
      <c r="G28" s="187">
        <v>0</v>
      </c>
      <c r="H28" s="187">
        <v>0</v>
      </c>
      <c r="I28" s="187">
        <v>0</v>
      </c>
      <c r="J28" s="187">
        <v>0</v>
      </c>
      <c r="K28" s="187">
        <v>0</v>
      </c>
      <c r="L28" s="187">
        <v>0</v>
      </c>
      <c r="M28" s="187">
        <v>0</v>
      </c>
      <c r="N28" s="187">
        <v>0</v>
      </c>
      <c r="O28" s="187">
        <v>0</v>
      </c>
      <c r="P28" s="187">
        <v>0</v>
      </c>
      <c r="Q28" s="187">
        <v>0</v>
      </c>
      <c r="R28" s="187">
        <v>0</v>
      </c>
      <c r="S28" s="187">
        <v>0</v>
      </c>
      <c r="T28" s="187">
        <v>0</v>
      </c>
      <c r="U28" s="187">
        <v>0</v>
      </c>
    </row>
    <row r="29" spans="1:21" x14ac:dyDescent="0.25">
      <c r="A29" s="76" t="s">
        <v>160</v>
      </c>
      <c r="B29" s="80" t="s">
        <v>159</v>
      </c>
      <c r="C29" s="187">
        <v>0</v>
      </c>
      <c r="D29" s="187">
        <v>0</v>
      </c>
      <c r="E29" s="187">
        <v>0</v>
      </c>
      <c r="F29" s="187">
        <v>0</v>
      </c>
      <c r="G29" s="187">
        <v>0</v>
      </c>
      <c r="H29" s="187">
        <v>0</v>
      </c>
      <c r="I29" s="187">
        <v>0</v>
      </c>
      <c r="J29" s="187">
        <v>0</v>
      </c>
      <c r="K29" s="187">
        <v>0</v>
      </c>
      <c r="L29" s="187">
        <v>0</v>
      </c>
      <c r="M29" s="187">
        <v>0</v>
      </c>
      <c r="N29" s="187">
        <v>0</v>
      </c>
      <c r="O29" s="187">
        <v>0</v>
      </c>
      <c r="P29" s="187">
        <v>0</v>
      </c>
      <c r="Q29" s="187">
        <v>0</v>
      </c>
      <c r="R29" s="187">
        <v>0</v>
      </c>
      <c r="S29" s="187">
        <v>0</v>
      </c>
      <c r="T29" s="187">
        <v>0</v>
      </c>
      <c r="U29" s="187">
        <v>0</v>
      </c>
    </row>
    <row r="30" spans="1:21" ht="47.25" x14ac:dyDescent="0.25">
      <c r="A30" s="79" t="s">
        <v>63</v>
      </c>
      <c r="B30" s="78" t="s">
        <v>158</v>
      </c>
      <c r="C30" s="187">
        <v>2.11</v>
      </c>
      <c r="D30" s="187">
        <v>1.897</v>
      </c>
      <c r="E30" s="187">
        <v>0</v>
      </c>
      <c r="F30" s="187">
        <v>0</v>
      </c>
      <c r="G30" s="187">
        <v>0</v>
      </c>
      <c r="H30" s="187">
        <v>0</v>
      </c>
      <c r="I30" s="187">
        <v>0</v>
      </c>
      <c r="J30" s="187">
        <v>0</v>
      </c>
      <c r="K30" s="187">
        <v>0</v>
      </c>
      <c r="L30" s="187">
        <v>0</v>
      </c>
      <c r="M30" s="187">
        <v>0</v>
      </c>
      <c r="N30" s="187">
        <v>0</v>
      </c>
      <c r="O30" s="187">
        <v>0</v>
      </c>
      <c r="P30" s="187">
        <v>0</v>
      </c>
      <c r="Q30" s="187">
        <v>0</v>
      </c>
      <c r="R30" s="187">
        <v>0</v>
      </c>
      <c r="S30" s="187">
        <v>0</v>
      </c>
      <c r="T30" s="187">
        <v>2.11</v>
      </c>
      <c r="U30" s="187">
        <v>1.897</v>
      </c>
    </row>
    <row r="31" spans="1:21" x14ac:dyDescent="0.25">
      <c r="A31" s="79" t="s">
        <v>157</v>
      </c>
      <c r="B31" s="54" t="s">
        <v>156</v>
      </c>
      <c r="C31" s="187">
        <v>0</v>
      </c>
      <c r="D31" s="187">
        <v>0</v>
      </c>
      <c r="E31" s="187">
        <v>0</v>
      </c>
      <c r="F31" s="187">
        <v>0</v>
      </c>
      <c r="G31" s="187">
        <v>0</v>
      </c>
      <c r="H31" s="187">
        <v>0</v>
      </c>
      <c r="I31" s="187">
        <v>0</v>
      </c>
      <c r="J31" s="187">
        <v>0</v>
      </c>
      <c r="K31" s="187">
        <v>0</v>
      </c>
      <c r="L31" s="187">
        <v>0</v>
      </c>
      <c r="M31" s="187">
        <v>0</v>
      </c>
      <c r="N31" s="187">
        <v>0</v>
      </c>
      <c r="O31" s="187">
        <v>0</v>
      </c>
      <c r="P31" s="187">
        <v>0</v>
      </c>
      <c r="Q31" s="187">
        <v>0</v>
      </c>
      <c r="R31" s="187">
        <v>0</v>
      </c>
      <c r="S31" s="187">
        <v>0</v>
      </c>
      <c r="T31" s="187">
        <v>0</v>
      </c>
      <c r="U31" s="187">
        <v>0</v>
      </c>
    </row>
    <row r="32" spans="1:21" ht="31.5" x14ac:dyDescent="0.25">
      <c r="A32" s="79" t="s">
        <v>155</v>
      </c>
      <c r="B32" s="54" t="s">
        <v>154</v>
      </c>
      <c r="C32" s="187">
        <v>2.11</v>
      </c>
      <c r="D32" s="187">
        <v>1.897</v>
      </c>
      <c r="E32" s="187">
        <v>0</v>
      </c>
      <c r="F32" s="187">
        <v>0</v>
      </c>
      <c r="G32" s="187">
        <v>0</v>
      </c>
      <c r="H32" s="187">
        <v>0</v>
      </c>
      <c r="I32" s="187">
        <v>0</v>
      </c>
      <c r="J32" s="187">
        <v>0</v>
      </c>
      <c r="K32" s="187">
        <v>0</v>
      </c>
      <c r="L32" s="187">
        <v>0</v>
      </c>
      <c r="M32" s="187">
        <v>0</v>
      </c>
      <c r="N32" s="187">
        <v>0</v>
      </c>
      <c r="O32" s="187">
        <v>0</v>
      </c>
      <c r="P32" s="187">
        <v>0</v>
      </c>
      <c r="Q32" s="187">
        <v>0</v>
      </c>
      <c r="R32" s="187">
        <v>0</v>
      </c>
      <c r="S32" s="187">
        <v>0</v>
      </c>
      <c r="T32" s="187">
        <v>2.11</v>
      </c>
      <c r="U32" s="187">
        <v>1.897</v>
      </c>
    </row>
    <row r="33" spans="1:21" x14ac:dyDescent="0.25">
      <c r="A33" s="79" t="s">
        <v>153</v>
      </c>
      <c r="B33" s="54" t="s">
        <v>152</v>
      </c>
      <c r="C33" s="187">
        <v>0</v>
      </c>
      <c r="D33" s="187">
        <v>0</v>
      </c>
      <c r="E33" s="187">
        <v>0</v>
      </c>
      <c r="F33" s="187">
        <v>0</v>
      </c>
      <c r="G33" s="187">
        <v>0</v>
      </c>
      <c r="H33" s="187">
        <v>0</v>
      </c>
      <c r="I33" s="187">
        <v>0</v>
      </c>
      <c r="J33" s="187">
        <v>0</v>
      </c>
      <c r="K33" s="187">
        <v>0</v>
      </c>
      <c r="L33" s="187">
        <v>0</v>
      </c>
      <c r="M33" s="187">
        <v>0</v>
      </c>
      <c r="N33" s="187">
        <v>0</v>
      </c>
      <c r="O33" s="187">
        <v>0</v>
      </c>
      <c r="P33" s="187">
        <v>0</v>
      </c>
      <c r="Q33" s="187">
        <v>0</v>
      </c>
      <c r="R33" s="187">
        <v>0</v>
      </c>
      <c r="S33" s="187">
        <v>0</v>
      </c>
      <c r="T33" s="187">
        <v>0</v>
      </c>
      <c r="U33" s="187">
        <v>0</v>
      </c>
    </row>
    <row r="34" spans="1:21" x14ac:dyDescent="0.25">
      <c r="A34" s="79" t="s">
        <v>151</v>
      </c>
      <c r="B34" s="54" t="s">
        <v>150</v>
      </c>
      <c r="C34" s="187">
        <v>0</v>
      </c>
      <c r="D34" s="187">
        <v>0</v>
      </c>
      <c r="E34" s="187">
        <v>0</v>
      </c>
      <c r="F34" s="187">
        <v>0</v>
      </c>
      <c r="G34" s="187">
        <v>0</v>
      </c>
      <c r="H34" s="187">
        <v>0</v>
      </c>
      <c r="I34" s="187">
        <v>0</v>
      </c>
      <c r="J34" s="187">
        <v>0</v>
      </c>
      <c r="K34" s="187">
        <v>0</v>
      </c>
      <c r="L34" s="187">
        <v>0</v>
      </c>
      <c r="M34" s="187">
        <v>0</v>
      </c>
      <c r="N34" s="187">
        <v>0</v>
      </c>
      <c r="O34" s="187">
        <v>0</v>
      </c>
      <c r="P34" s="187">
        <v>0</v>
      </c>
      <c r="Q34" s="187">
        <v>0</v>
      </c>
      <c r="R34" s="187">
        <v>0</v>
      </c>
      <c r="S34" s="187">
        <v>0</v>
      </c>
      <c r="T34" s="187">
        <v>0</v>
      </c>
      <c r="U34" s="187">
        <v>0</v>
      </c>
    </row>
    <row r="35" spans="1:21" ht="31.5" x14ac:dyDescent="0.25">
      <c r="A35" s="79" t="s">
        <v>62</v>
      </c>
      <c r="B35" s="78" t="s">
        <v>149</v>
      </c>
      <c r="C35" s="187">
        <v>2.7</v>
      </c>
      <c r="D35" s="187">
        <v>3.0179999999999998</v>
      </c>
      <c r="E35" s="187">
        <v>0</v>
      </c>
      <c r="F35" s="187">
        <v>0</v>
      </c>
      <c r="G35" s="187">
        <v>0</v>
      </c>
      <c r="H35" s="187">
        <v>0</v>
      </c>
      <c r="I35" s="187">
        <v>0</v>
      </c>
      <c r="J35" s="187">
        <v>0</v>
      </c>
      <c r="K35" s="187">
        <v>0</v>
      </c>
      <c r="L35" s="187"/>
      <c r="M35" s="187"/>
      <c r="N35" s="187"/>
      <c r="O35" s="187"/>
      <c r="P35" s="187">
        <v>0</v>
      </c>
      <c r="Q35" s="187">
        <v>0</v>
      </c>
      <c r="R35" s="187">
        <v>0</v>
      </c>
      <c r="S35" s="187">
        <v>0</v>
      </c>
      <c r="T35" s="187">
        <v>2.7</v>
      </c>
      <c r="U35" s="187">
        <v>3.0179999999999998</v>
      </c>
    </row>
    <row r="36" spans="1:21" ht="31.5" x14ac:dyDescent="0.25">
      <c r="A36" s="76" t="s">
        <v>148</v>
      </c>
      <c r="B36" s="75" t="s">
        <v>147</v>
      </c>
      <c r="C36" s="187">
        <v>0</v>
      </c>
      <c r="D36" s="187">
        <v>0</v>
      </c>
      <c r="E36" s="187">
        <v>0</v>
      </c>
      <c r="F36" s="187">
        <v>0</v>
      </c>
      <c r="G36" s="187">
        <v>0</v>
      </c>
      <c r="H36" s="187">
        <v>0</v>
      </c>
      <c r="I36" s="187">
        <v>0</v>
      </c>
      <c r="J36" s="187">
        <v>0</v>
      </c>
      <c r="K36" s="187">
        <v>0</v>
      </c>
      <c r="L36" s="187"/>
      <c r="M36" s="187"/>
      <c r="N36" s="187"/>
      <c r="O36" s="187">
        <v>0</v>
      </c>
      <c r="P36" s="187">
        <v>0</v>
      </c>
      <c r="Q36" s="187">
        <v>0</v>
      </c>
      <c r="R36" s="187">
        <v>0</v>
      </c>
      <c r="S36" s="187">
        <v>0</v>
      </c>
      <c r="T36" s="187">
        <v>0</v>
      </c>
      <c r="U36" s="187">
        <v>0</v>
      </c>
    </row>
    <row r="37" spans="1:21" x14ac:dyDescent="0.25">
      <c r="A37" s="76" t="s">
        <v>146</v>
      </c>
      <c r="B37" s="75" t="s">
        <v>136</v>
      </c>
      <c r="C37" s="187">
        <v>0</v>
      </c>
      <c r="D37" s="187">
        <v>0</v>
      </c>
      <c r="E37" s="187">
        <v>0</v>
      </c>
      <c r="F37" s="187">
        <v>0</v>
      </c>
      <c r="G37" s="187">
        <v>0</v>
      </c>
      <c r="H37" s="187">
        <v>0</v>
      </c>
      <c r="I37" s="187">
        <v>0</v>
      </c>
      <c r="J37" s="187">
        <v>0</v>
      </c>
      <c r="K37" s="187">
        <v>0</v>
      </c>
      <c r="L37" s="187"/>
      <c r="M37" s="187"/>
      <c r="N37" s="187"/>
      <c r="O37" s="187">
        <v>0</v>
      </c>
      <c r="P37" s="187">
        <v>0</v>
      </c>
      <c r="Q37" s="187">
        <v>0</v>
      </c>
      <c r="R37" s="187">
        <v>0</v>
      </c>
      <c r="S37" s="187">
        <v>0</v>
      </c>
      <c r="T37" s="187">
        <v>0</v>
      </c>
      <c r="U37" s="187">
        <v>0</v>
      </c>
    </row>
    <row r="38" spans="1:21" x14ac:dyDescent="0.25">
      <c r="A38" s="76" t="s">
        <v>145</v>
      </c>
      <c r="B38" s="75" t="s">
        <v>134</v>
      </c>
      <c r="C38" s="187">
        <v>0</v>
      </c>
      <c r="D38" s="187">
        <v>0</v>
      </c>
      <c r="E38" s="187">
        <v>0</v>
      </c>
      <c r="F38" s="187">
        <v>0</v>
      </c>
      <c r="G38" s="187">
        <v>0</v>
      </c>
      <c r="H38" s="187">
        <v>0</v>
      </c>
      <c r="I38" s="187">
        <v>0</v>
      </c>
      <c r="J38" s="187">
        <v>0</v>
      </c>
      <c r="K38" s="187">
        <v>0</v>
      </c>
      <c r="L38" s="187"/>
      <c r="M38" s="187"/>
      <c r="N38" s="187"/>
      <c r="O38" s="187">
        <v>0</v>
      </c>
      <c r="P38" s="187">
        <v>0</v>
      </c>
      <c r="Q38" s="187">
        <v>0</v>
      </c>
      <c r="R38" s="187">
        <v>0</v>
      </c>
      <c r="S38" s="187">
        <v>0</v>
      </c>
      <c r="T38" s="73"/>
      <c r="U38" s="72"/>
    </row>
    <row r="39" spans="1:21" ht="31.5" x14ac:dyDescent="0.25">
      <c r="A39" s="76" t="s">
        <v>144</v>
      </c>
      <c r="B39" s="54" t="s">
        <v>132</v>
      </c>
      <c r="C39" s="187">
        <v>2.7</v>
      </c>
      <c r="D39" s="187">
        <v>3.0179999999999998</v>
      </c>
      <c r="E39" s="187">
        <v>0</v>
      </c>
      <c r="F39" s="187">
        <v>0</v>
      </c>
      <c r="G39" s="187">
        <v>0</v>
      </c>
      <c r="H39" s="187">
        <v>0</v>
      </c>
      <c r="I39" s="187">
        <v>0</v>
      </c>
      <c r="J39" s="187">
        <v>0</v>
      </c>
      <c r="K39" s="187">
        <v>0</v>
      </c>
      <c r="L39" s="187"/>
      <c r="M39" s="187"/>
      <c r="N39" s="187"/>
      <c r="O39" s="187"/>
      <c r="P39" s="187">
        <v>0</v>
      </c>
      <c r="Q39" s="187">
        <v>0</v>
      </c>
      <c r="R39" s="187">
        <v>0</v>
      </c>
      <c r="S39" s="187">
        <v>0</v>
      </c>
      <c r="T39" s="187">
        <v>2.7</v>
      </c>
      <c r="U39" s="187">
        <v>3.0179999999999998</v>
      </c>
    </row>
    <row r="40" spans="1:21" ht="31.5" x14ac:dyDescent="0.25">
      <c r="A40" s="76" t="s">
        <v>143</v>
      </c>
      <c r="B40" s="54" t="s">
        <v>130</v>
      </c>
      <c r="C40" s="187">
        <v>0</v>
      </c>
      <c r="D40" s="187">
        <v>0</v>
      </c>
      <c r="E40" s="187">
        <v>0</v>
      </c>
      <c r="F40" s="187">
        <v>0</v>
      </c>
      <c r="G40" s="187">
        <v>0</v>
      </c>
      <c r="H40" s="187">
        <v>0</v>
      </c>
      <c r="I40" s="187">
        <v>0</v>
      </c>
      <c r="J40" s="187">
        <v>0</v>
      </c>
      <c r="K40" s="187">
        <v>0</v>
      </c>
      <c r="L40" s="187"/>
      <c r="M40" s="187"/>
      <c r="N40" s="187"/>
      <c r="O40" s="187">
        <v>0</v>
      </c>
      <c r="P40" s="187">
        <v>0</v>
      </c>
      <c r="Q40" s="187">
        <v>0</v>
      </c>
      <c r="R40" s="187">
        <v>0</v>
      </c>
      <c r="S40" s="187">
        <v>0</v>
      </c>
      <c r="T40" s="187">
        <v>0</v>
      </c>
      <c r="U40" s="187">
        <v>0</v>
      </c>
    </row>
    <row r="41" spans="1:21" x14ac:dyDescent="0.25">
      <c r="A41" s="76" t="s">
        <v>142</v>
      </c>
      <c r="B41" s="54" t="s">
        <v>128</v>
      </c>
      <c r="C41" s="187">
        <v>0</v>
      </c>
      <c r="D41" s="187">
        <v>0</v>
      </c>
      <c r="E41" s="187">
        <v>0</v>
      </c>
      <c r="F41" s="187">
        <v>0</v>
      </c>
      <c r="G41" s="187">
        <v>0</v>
      </c>
      <c r="H41" s="187">
        <v>0</v>
      </c>
      <c r="I41" s="187">
        <v>0</v>
      </c>
      <c r="J41" s="187">
        <v>0</v>
      </c>
      <c r="K41" s="187">
        <v>0</v>
      </c>
      <c r="L41" s="187"/>
      <c r="M41" s="187"/>
      <c r="N41" s="187"/>
      <c r="O41" s="187">
        <v>0</v>
      </c>
      <c r="P41" s="187">
        <v>0</v>
      </c>
      <c r="Q41" s="187">
        <v>0</v>
      </c>
      <c r="R41" s="187">
        <v>0</v>
      </c>
      <c r="S41" s="187">
        <v>0</v>
      </c>
      <c r="T41" s="187">
        <v>0</v>
      </c>
      <c r="U41" s="187">
        <v>0</v>
      </c>
    </row>
    <row r="42" spans="1:21" ht="18.75" x14ac:dyDescent="0.25">
      <c r="A42" s="76" t="s">
        <v>141</v>
      </c>
      <c r="B42" s="75" t="s">
        <v>126</v>
      </c>
      <c r="C42" s="187">
        <v>0</v>
      </c>
      <c r="D42" s="187">
        <v>0</v>
      </c>
      <c r="E42" s="187">
        <v>0</v>
      </c>
      <c r="F42" s="187">
        <v>0</v>
      </c>
      <c r="G42" s="187">
        <v>0</v>
      </c>
      <c r="H42" s="187">
        <v>0</v>
      </c>
      <c r="I42" s="187">
        <v>0</v>
      </c>
      <c r="J42" s="187">
        <v>0</v>
      </c>
      <c r="K42" s="187">
        <v>0</v>
      </c>
      <c r="L42" s="187"/>
      <c r="M42" s="187"/>
      <c r="N42" s="187"/>
      <c r="O42" s="187">
        <v>0</v>
      </c>
      <c r="P42" s="187">
        <v>0</v>
      </c>
      <c r="Q42" s="187">
        <v>0</v>
      </c>
      <c r="R42" s="187">
        <v>0</v>
      </c>
      <c r="S42" s="187">
        <v>0</v>
      </c>
      <c r="T42" s="187">
        <v>0</v>
      </c>
      <c r="U42" s="187">
        <v>0</v>
      </c>
    </row>
    <row r="43" spans="1:21" x14ac:dyDescent="0.25">
      <c r="A43" s="79" t="s">
        <v>61</v>
      </c>
      <c r="B43" s="78" t="s">
        <v>140</v>
      </c>
      <c r="C43" s="187">
        <v>2.7</v>
      </c>
      <c r="D43" s="187">
        <v>1.897</v>
      </c>
      <c r="E43" s="187">
        <v>0</v>
      </c>
      <c r="F43" s="187">
        <v>0</v>
      </c>
      <c r="G43" s="187">
        <v>0</v>
      </c>
      <c r="H43" s="187">
        <v>0</v>
      </c>
      <c r="I43" s="187">
        <v>0</v>
      </c>
      <c r="J43" s="187">
        <v>0</v>
      </c>
      <c r="K43" s="187">
        <v>0</v>
      </c>
      <c r="L43" s="187"/>
      <c r="M43" s="187"/>
      <c r="N43" s="187"/>
      <c r="O43" s="187"/>
      <c r="P43" s="187">
        <v>0</v>
      </c>
      <c r="Q43" s="187">
        <v>0</v>
      </c>
      <c r="R43" s="187">
        <v>0</v>
      </c>
      <c r="S43" s="187">
        <v>0</v>
      </c>
      <c r="T43" s="187">
        <v>2.7</v>
      </c>
      <c r="U43" s="187">
        <v>1.897</v>
      </c>
    </row>
    <row r="44" spans="1:21" x14ac:dyDescent="0.25">
      <c r="A44" s="76" t="s">
        <v>139</v>
      </c>
      <c r="B44" s="54" t="s">
        <v>138</v>
      </c>
      <c r="C44" s="187">
        <v>0</v>
      </c>
      <c r="D44" s="187">
        <v>0</v>
      </c>
      <c r="E44" s="187">
        <v>0</v>
      </c>
      <c r="F44" s="187">
        <v>0</v>
      </c>
      <c r="G44" s="187">
        <v>0</v>
      </c>
      <c r="H44" s="187">
        <v>0</v>
      </c>
      <c r="I44" s="187">
        <v>0</v>
      </c>
      <c r="J44" s="187">
        <v>0</v>
      </c>
      <c r="K44" s="187">
        <v>0</v>
      </c>
      <c r="L44" s="187"/>
      <c r="M44" s="187"/>
      <c r="N44" s="187"/>
      <c r="O44" s="187">
        <v>0</v>
      </c>
      <c r="P44" s="187">
        <v>0</v>
      </c>
      <c r="Q44" s="187">
        <v>0</v>
      </c>
      <c r="R44" s="187">
        <v>0</v>
      </c>
      <c r="S44" s="187">
        <v>0</v>
      </c>
      <c r="T44" s="187">
        <v>0</v>
      </c>
      <c r="U44" s="187">
        <v>0</v>
      </c>
    </row>
    <row r="45" spans="1:21" x14ac:dyDescent="0.25">
      <c r="A45" s="76" t="s">
        <v>137</v>
      </c>
      <c r="B45" s="54" t="s">
        <v>136</v>
      </c>
      <c r="C45" s="187">
        <v>0</v>
      </c>
      <c r="D45" s="187">
        <v>0</v>
      </c>
      <c r="E45" s="187">
        <v>0</v>
      </c>
      <c r="F45" s="187">
        <v>0</v>
      </c>
      <c r="G45" s="187">
        <v>0</v>
      </c>
      <c r="H45" s="187">
        <v>0</v>
      </c>
      <c r="I45" s="187">
        <v>0</v>
      </c>
      <c r="J45" s="187">
        <v>0</v>
      </c>
      <c r="K45" s="187">
        <v>0</v>
      </c>
      <c r="L45" s="187"/>
      <c r="M45" s="187"/>
      <c r="N45" s="187"/>
      <c r="O45" s="187">
        <v>0</v>
      </c>
      <c r="P45" s="187">
        <v>0</v>
      </c>
      <c r="Q45" s="187">
        <v>0</v>
      </c>
      <c r="R45" s="187">
        <v>0</v>
      </c>
      <c r="S45" s="187">
        <v>0</v>
      </c>
      <c r="T45" s="187">
        <v>0</v>
      </c>
      <c r="U45" s="187">
        <v>0</v>
      </c>
    </row>
    <row r="46" spans="1:21" x14ac:dyDescent="0.25">
      <c r="A46" s="76" t="s">
        <v>135</v>
      </c>
      <c r="B46" s="54" t="s">
        <v>134</v>
      </c>
      <c r="C46" s="187">
        <v>0</v>
      </c>
      <c r="D46" s="187">
        <v>0</v>
      </c>
      <c r="E46" s="187">
        <v>0</v>
      </c>
      <c r="F46" s="187">
        <v>0</v>
      </c>
      <c r="G46" s="187">
        <v>0</v>
      </c>
      <c r="H46" s="187">
        <v>0</v>
      </c>
      <c r="I46" s="187">
        <v>0</v>
      </c>
      <c r="J46" s="187">
        <v>0</v>
      </c>
      <c r="K46" s="187">
        <v>0</v>
      </c>
      <c r="L46" s="187"/>
      <c r="M46" s="187"/>
      <c r="N46" s="187"/>
      <c r="O46" s="187">
        <v>0</v>
      </c>
      <c r="P46" s="187">
        <v>0</v>
      </c>
      <c r="Q46" s="187">
        <v>0</v>
      </c>
      <c r="R46" s="187">
        <v>0</v>
      </c>
      <c r="S46" s="187">
        <v>0</v>
      </c>
      <c r="T46" s="187">
        <v>0</v>
      </c>
      <c r="U46" s="187">
        <v>0</v>
      </c>
    </row>
    <row r="47" spans="1:21" ht="31.5" x14ac:dyDescent="0.25">
      <c r="A47" s="76" t="s">
        <v>133</v>
      </c>
      <c r="B47" s="54" t="s">
        <v>132</v>
      </c>
      <c r="C47" s="187">
        <v>2.7</v>
      </c>
      <c r="D47" s="187">
        <v>3.0179999999999998</v>
      </c>
      <c r="E47" s="187">
        <v>0</v>
      </c>
      <c r="F47" s="187">
        <v>0</v>
      </c>
      <c r="G47" s="187">
        <v>0</v>
      </c>
      <c r="H47" s="187">
        <v>0</v>
      </c>
      <c r="I47" s="187">
        <v>0</v>
      </c>
      <c r="J47" s="187">
        <v>0</v>
      </c>
      <c r="K47" s="187">
        <v>0</v>
      </c>
      <c r="L47" s="187"/>
      <c r="M47" s="187"/>
      <c r="N47" s="187"/>
      <c r="O47" s="187"/>
      <c r="P47" s="187">
        <v>0</v>
      </c>
      <c r="Q47" s="187">
        <v>0</v>
      </c>
      <c r="R47" s="187">
        <v>0</v>
      </c>
      <c r="S47" s="187">
        <v>0</v>
      </c>
      <c r="T47" s="187">
        <v>2.7</v>
      </c>
      <c r="U47" s="187">
        <v>3.0179999999999998</v>
      </c>
    </row>
    <row r="48" spans="1:21" ht="31.5" x14ac:dyDescent="0.25">
      <c r="A48" s="76" t="s">
        <v>131</v>
      </c>
      <c r="B48" s="54" t="s">
        <v>130</v>
      </c>
      <c r="C48" s="187">
        <v>0</v>
      </c>
      <c r="D48" s="187">
        <v>0</v>
      </c>
      <c r="E48" s="187">
        <v>0</v>
      </c>
      <c r="F48" s="187">
        <v>0</v>
      </c>
      <c r="G48" s="187">
        <v>0</v>
      </c>
      <c r="H48" s="187">
        <v>0</v>
      </c>
      <c r="I48" s="187">
        <v>0</v>
      </c>
      <c r="J48" s="187">
        <v>0</v>
      </c>
      <c r="K48" s="187">
        <v>0</v>
      </c>
      <c r="L48" s="187"/>
      <c r="M48" s="187"/>
      <c r="N48" s="187"/>
      <c r="O48" s="187">
        <v>0</v>
      </c>
      <c r="P48" s="187">
        <v>0</v>
      </c>
      <c r="Q48" s="187">
        <v>0</v>
      </c>
      <c r="R48" s="187">
        <v>0</v>
      </c>
      <c r="S48" s="187">
        <v>0</v>
      </c>
      <c r="T48" s="187">
        <v>0</v>
      </c>
      <c r="U48" s="187">
        <v>0</v>
      </c>
    </row>
    <row r="49" spans="1:21" x14ac:dyDescent="0.25">
      <c r="A49" s="76" t="s">
        <v>129</v>
      </c>
      <c r="B49" s="54" t="s">
        <v>128</v>
      </c>
      <c r="C49" s="187">
        <v>0</v>
      </c>
      <c r="D49" s="187">
        <v>0</v>
      </c>
      <c r="E49" s="187">
        <v>0</v>
      </c>
      <c r="F49" s="187">
        <v>0</v>
      </c>
      <c r="G49" s="187">
        <v>0</v>
      </c>
      <c r="H49" s="187">
        <v>0</v>
      </c>
      <c r="I49" s="187">
        <v>0</v>
      </c>
      <c r="J49" s="187">
        <v>0</v>
      </c>
      <c r="K49" s="187">
        <v>0</v>
      </c>
      <c r="L49" s="187"/>
      <c r="M49" s="187"/>
      <c r="N49" s="187"/>
      <c r="O49" s="187">
        <v>0</v>
      </c>
      <c r="P49" s="187">
        <v>0</v>
      </c>
      <c r="Q49" s="187">
        <v>0</v>
      </c>
      <c r="R49" s="187">
        <v>0</v>
      </c>
      <c r="S49" s="187">
        <v>0</v>
      </c>
      <c r="T49" s="187">
        <v>0</v>
      </c>
      <c r="U49" s="187">
        <v>0</v>
      </c>
    </row>
    <row r="50" spans="1:21" ht="18.75" x14ac:dyDescent="0.25">
      <c r="A50" s="76" t="s">
        <v>127</v>
      </c>
      <c r="B50" s="75" t="s">
        <v>126</v>
      </c>
      <c r="C50" s="187">
        <v>0</v>
      </c>
      <c r="D50" s="187">
        <v>0</v>
      </c>
      <c r="E50" s="187">
        <v>0</v>
      </c>
      <c r="F50" s="187">
        <v>0</v>
      </c>
      <c r="G50" s="187">
        <v>0</v>
      </c>
      <c r="H50" s="187">
        <v>0</v>
      </c>
      <c r="I50" s="187">
        <v>0</v>
      </c>
      <c r="J50" s="187">
        <v>0</v>
      </c>
      <c r="K50" s="187">
        <v>0</v>
      </c>
      <c r="L50" s="187"/>
      <c r="M50" s="187"/>
      <c r="N50" s="187"/>
      <c r="O50" s="187">
        <v>0</v>
      </c>
      <c r="P50" s="187">
        <v>0</v>
      </c>
      <c r="Q50" s="187">
        <v>0</v>
      </c>
      <c r="R50" s="187">
        <v>0</v>
      </c>
      <c r="S50" s="187">
        <v>0</v>
      </c>
      <c r="T50" s="187">
        <v>0</v>
      </c>
      <c r="U50" s="187">
        <v>0</v>
      </c>
    </row>
    <row r="51" spans="1:21" ht="35.25" customHeight="1" x14ac:dyDescent="0.25">
      <c r="A51" s="79" t="s">
        <v>59</v>
      </c>
      <c r="B51" s="78" t="s">
        <v>125</v>
      </c>
      <c r="C51" s="187"/>
      <c r="D51" s="187"/>
      <c r="E51" s="187">
        <v>0</v>
      </c>
      <c r="F51" s="187">
        <v>0</v>
      </c>
      <c r="G51" s="187">
        <v>0</v>
      </c>
      <c r="H51" s="187">
        <v>0</v>
      </c>
      <c r="I51" s="187">
        <v>0</v>
      </c>
      <c r="J51" s="187">
        <v>0</v>
      </c>
      <c r="K51" s="187">
        <v>0</v>
      </c>
      <c r="L51" s="54"/>
      <c r="M51" s="185"/>
      <c r="N51" s="54"/>
      <c r="O51" s="187"/>
      <c r="P51" s="187">
        <v>0</v>
      </c>
      <c r="Q51" s="187">
        <v>0</v>
      </c>
      <c r="R51" s="187">
        <v>0</v>
      </c>
      <c r="S51" s="187">
        <v>0</v>
      </c>
      <c r="T51" s="187"/>
      <c r="U51" s="187"/>
    </row>
    <row r="52" spans="1:21" x14ac:dyDescent="0.25">
      <c r="A52" s="76" t="s">
        <v>124</v>
      </c>
      <c r="B52" s="54" t="s">
        <v>123</v>
      </c>
      <c r="C52" s="187">
        <v>2.11</v>
      </c>
      <c r="D52" s="187">
        <v>1.897</v>
      </c>
      <c r="E52" s="187">
        <v>0</v>
      </c>
      <c r="F52" s="187">
        <v>0</v>
      </c>
      <c r="G52" s="187">
        <v>0</v>
      </c>
      <c r="H52" s="187">
        <v>0</v>
      </c>
      <c r="I52" s="187">
        <v>0</v>
      </c>
      <c r="J52" s="187">
        <v>0</v>
      </c>
      <c r="K52" s="187">
        <v>0</v>
      </c>
      <c r="L52" s="187">
        <v>0</v>
      </c>
      <c r="M52" s="187">
        <v>0</v>
      </c>
      <c r="N52" s="187">
        <v>0</v>
      </c>
      <c r="O52" s="187">
        <v>0</v>
      </c>
      <c r="P52" s="187">
        <v>0</v>
      </c>
      <c r="Q52" s="187">
        <v>0</v>
      </c>
      <c r="R52" s="187">
        <v>0</v>
      </c>
      <c r="S52" s="187">
        <v>0</v>
      </c>
      <c r="T52" s="187">
        <v>2.11</v>
      </c>
      <c r="U52" s="187">
        <v>1.897</v>
      </c>
    </row>
    <row r="53" spans="1:21" x14ac:dyDescent="0.25">
      <c r="A53" s="76" t="s">
        <v>122</v>
      </c>
      <c r="B53" s="54" t="s">
        <v>116</v>
      </c>
      <c r="C53" s="187">
        <v>0</v>
      </c>
      <c r="D53" s="187">
        <v>0</v>
      </c>
      <c r="E53" s="187">
        <v>0</v>
      </c>
      <c r="F53" s="187">
        <v>0</v>
      </c>
      <c r="G53" s="187">
        <v>0</v>
      </c>
      <c r="H53" s="187">
        <v>0</v>
      </c>
      <c r="I53" s="187">
        <v>0</v>
      </c>
      <c r="J53" s="187">
        <v>0</v>
      </c>
      <c r="K53" s="187">
        <v>0</v>
      </c>
      <c r="L53" s="187"/>
      <c r="M53" s="187"/>
      <c r="N53" s="187"/>
      <c r="O53" s="187">
        <v>0</v>
      </c>
      <c r="P53" s="187">
        <v>0</v>
      </c>
      <c r="Q53" s="187">
        <v>0</v>
      </c>
      <c r="R53" s="187">
        <v>0</v>
      </c>
      <c r="S53" s="187">
        <v>0</v>
      </c>
      <c r="T53" s="187">
        <v>0</v>
      </c>
      <c r="U53" s="187">
        <v>0</v>
      </c>
    </row>
    <row r="54" spans="1:21" x14ac:dyDescent="0.25">
      <c r="A54" s="76" t="s">
        <v>121</v>
      </c>
      <c r="B54" s="75" t="s">
        <v>115</v>
      </c>
      <c r="C54" s="187">
        <v>0</v>
      </c>
      <c r="D54" s="187">
        <v>0</v>
      </c>
      <c r="E54" s="187">
        <v>0</v>
      </c>
      <c r="F54" s="187">
        <v>0</v>
      </c>
      <c r="G54" s="187">
        <v>0</v>
      </c>
      <c r="H54" s="187">
        <v>0</v>
      </c>
      <c r="I54" s="187">
        <v>0</v>
      </c>
      <c r="J54" s="187">
        <v>0</v>
      </c>
      <c r="K54" s="187">
        <v>0</v>
      </c>
      <c r="L54" s="187"/>
      <c r="M54" s="187"/>
      <c r="N54" s="187"/>
      <c r="O54" s="187">
        <v>0</v>
      </c>
      <c r="P54" s="187">
        <v>0</v>
      </c>
      <c r="Q54" s="187">
        <v>0</v>
      </c>
      <c r="R54" s="187">
        <v>0</v>
      </c>
      <c r="S54" s="187">
        <v>0</v>
      </c>
      <c r="T54" s="187">
        <v>0</v>
      </c>
      <c r="U54" s="187">
        <v>0</v>
      </c>
    </row>
    <row r="55" spans="1:21" x14ac:dyDescent="0.25">
      <c r="A55" s="76" t="s">
        <v>120</v>
      </c>
      <c r="B55" s="75" t="s">
        <v>114</v>
      </c>
      <c r="C55" s="187">
        <v>0</v>
      </c>
      <c r="D55" s="187">
        <v>0</v>
      </c>
      <c r="E55" s="187">
        <v>0</v>
      </c>
      <c r="F55" s="187">
        <v>0</v>
      </c>
      <c r="G55" s="187">
        <v>0</v>
      </c>
      <c r="H55" s="54"/>
      <c r="I55" s="54"/>
      <c r="J55" s="54"/>
      <c r="K55" s="187">
        <v>0</v>
      </c>
      <c r="L55" s="187"/>
      <c r="M55" s="187"/>
      <c r="N55" s="187"/>
      <c r="O55" s="187">
        <v>0</v>
      </c>
      <c r="P55" s="54"/>
      <c r="Q55" s="54"/>
      <c r="R55" s="54"/>
      <c r="S55" s="187">
        <v>0</v>
      </c>
      <c r="T55" s="187">
        <v>0</v>
      </c>
      <c r="U55" s="187">
        <v>0</v>
      </c>
    </row>
    <row r="56" spans="1:21" ht="27" customHeight="1" x14ac:dyDescent="0.25">
      <c r="A56" s="76" t="s">
        <v>119</v>
      </c>
      <c r="B56" s="75" t="s">
        <v>113</v>
      </c>
      <c r="C56" s="187">
        <v>2.7</v>
      </c>
      <c r="D56" s="187">
        <v>3.0179999999999998</v>
      </c>
      <c r="E56" s="187">
        <v>0</v>
      </c>
      <c r="F56" s="187">
        <v>0</v>
      </c>
      <c r="G56" s="187">
        <v>0</v>
      </c>
      <c r="H56" s="187">
        <v>0</v>
      </c>
      <c r="I56" s="187">
        <v>0</v>
      </c>
      <c r="J56" s="187">
        <v>0</v>
      </c>
      <c r="K56" s="187">
        <v>0</v>
      </c>
      <c r="L56" s="187"/>
      <c r="M56" s="187"/>
      <c r="N56" s="187"/>
      <c r="O56" s="187"/>
      <c r="P56" s="187">
        <v>0</v>
      </c>
      <c r="Q56" s="187">
        <v>0</v>
      </c>
      <c r="R56" s="187">
        <v>0</v>
      </c>
      <c r="S56" s="187">
        <v>0</v>
      </c>
      <c r="T56" s="187">
        <v>2.7</v>
      </c>
      <c r="U56" s="187">
        <v>3.0179999999999998</v>
      </c>
    </row>
    <row r="57" spans="1:21" ht="18.75" x14ac:dyDescent="0.25">
      <c r="A57" s="76" t="s">
        <v>118</v>
      </c>
      <c r="B57" s="75" t="s">
        <v>112</v>
      </c>
      <c r="C57" s="187">
        <v>0</v>
      </c>
      <c r="D57" s="187">
        <v>0</v>
      </c>
      <c r="E57" s="187">
        <v>0</v>
      </c>
      <c r="F57" s="187">
        <v>0</v>
      </c>
      <c r="G57" s="187">
        <v>0</v>
      </c>
      <c r="H57" s="187">
        <v>0</v>
      </c>
      <c r="I57" s="187">
        <v>0</v>
      </c>
      <c r="J57" s="187">
        <v>0</v>
      </c>
      <c r="K57" s="187">
        <v>0</v>
      </c>
      <c r="L57" s="187"/>
      <c r="M57" s="187"/>
      <c r="N57" s="187"/>
      <c r="O57" s="187">
        <v>0</v>
      </c>
      <c r="P57" s="187">
        <v>0</v>
      </c>
      <c r="Q57" s="187">
        <v>0</v>
      </c>
      <c r="R57" s="187">
        <v>0</v>
      </c>
      <c r="S57" s="187">
        <v>0</v>
      </c>
      <c r="T57" s="187">
        <v>0</v>
      </c>
      <c r="U57" s="187">
        <v>0</v>
      </c>
    </row>
    <row r="58" spans="1:21" ht="36.75" customHeight="1" x14ac:dyDescent="0.25">
      <c r="A58" s="79" t="s">
        <v>58</v>
      </c>
      <c r="B58" s="98" t="s">
        <v>217</v>
      </c>
      <c r="C58" s="187">
        <v>0</v>
      </c>
      <c r="D58" s="187">
        <v>0</v>
      </c>
      <c r="E58" s="187">
        <v>0</v>
      </c>
      <c r="F58" s="187">
        <v>0</v>
      </c>
      <c r="G58" s="187">
        <v>0</v>
      </c>
      <c r="H58" s="187">
        <v>0</v>
      </c>
      <c r="I58" s="187">
        <v>0</v>
      </c>
      <c r="J58" s="187">
        <v>0</v>
      </c>
      <c r="K58" s="187">
        <v>0</v>
      </c>
      <c r="L58" s="187"/>
      <c r="M58" s="187"/>
      <c r="N58" s="187"/>
      <c r="O58" s="187">
        <v>0</v>
      </c>
      <c r="P58" s="187">
        <v>0</v>
      </c>
      <c r="Q58" s="187">
        <v>0</v>
      </c>
      <c r="R58" s="187">
        <v>0</v>
      </c>
      <c r="S58" s="187">
        <v>0</v>
      </c>
      <c r="T58" s="187">
        <v>0</v>
      </c>
      <c r="U58" s="187">
        <v>0</v>
      </c>
    </row>
    <row r="59" spans="1:21" x14ac:dyDescent="0.25">
      <c r="A59" s="79" t="s">
        <v>56</v>
      </c>
      <c r="B59" s="78" t="s">
        <v>117</v>
      </c>
      <c r="C59" s="187">
        <v>0</v>
      </c>
      <c r="D59" s="187">
        <v>0</v>
      </c>
      <c r="E59" s="187">
        <v>0</v>
      </c>
      <c r="F59" s="187">
        <v>0</v>
      </c>
      <c r="G59" s="187">
        <v>0</v>
      </c>
      <c r="H59" s="187">
        <v>0</v>
      </c>
      <c r="I59" s="187">
        <v>0</v>
      </c>
      <c r="J59" s="187">
        <v>0</v>
      </c>
      <c r="K59" s="187">
        <v>0</v>
      </c>
      <c r="L59" s="187"/>
      <c r="M59" s="187"/>
      <c r="N59" s="187"/>
      <c r="O59" s="187">
        <v>0</v>
      </c>
      <c r="P59" s="187">
        <v>0</v>
      </c>
      <c r="Q59" s="187">
        <v>0</v>
      </c>
      <c r="R59" s="187">
        <v>0</v>
      </c>
      <c r="S59" s="187">
        <v>0</v>
      </c>
      <c r="T59" s="187">
        <v>0</v>
      </c>
      <c r="U59" s="187">
        <v>0</v>
      </c>
    </row>
    <row r="60" spans="1:21" x14ac:dyDescent="0.25">
      <c r="A60" s="76" t="s">
        <v>211</v>
      </c>
      <c r="B60" s="77" t="s">
        <v>138</v>
      </c>
      <c r="C60" s="187">
        <v>0</v>
      </c>
      <c r="D60" s="187">
        <v>0</v>
      </c>
      <c r="E60" s="187">
        <v>0</v>
      </c>
      <c r="F60" s="187">
        <v>0</v>
      </c>
      <c r="G60" s="187">
        <v>0</v>
      </c>
      <c r="H60" s="187">
        <v>0</v>
      </c>
      <c r="I60" s="187">
        <v>0</v>
      </c>
      <c r="J60" s="187">
        <v>0</v>
      </c>
      <c r="K60" s="187">
        <v>0</v>
      </c>
      <c r="L60" s="187"/>
      <c r="M60" s="187"/>
      <c r="N60" s="187"/>
      <c r="O60" s="187">
        <v>0</v>
      </c>
      <c r="P60" s="187">
        <v>0</v>
      </c>
      <c r="Q60" s="187">
        <v>0</v>
      </c>
      <c r="R60" s="187">
        <v>0</v>
      </c>
      <c r="S60" s="187">
        <v>0</v>
      </c>
      <c r="T60" s="187">
        <v>0</v>
      </c>
      <c r="U60" s="187">
        <v>0</v>
      </c>
    </row>
    <row r="61" spans="1:21" x14ac:dyDescent="0.25">
      <c r="A61" s="76" t="s">
        <v>212</v>
      </c>
      <c r="B61" s="77" t="s">
        <v>136</v>
      </c>
      <c r="C61" s="187">
        <v>0</v>
      </c>
      <c r="D61" s="187">
        <v>0</v>
      </c>
      <c r="E61" s="187">
        <v>0</v>
      </c>
      <c r="F61" s="187">
        <v>0</v>
      </c>
      <c r="G61" s="187">
        <v>0</v>
      </c>
      <c r="H61" s="187">
        <v>0</v>
      </c>
      <c r="I61" s="187">
        <v>0</v>
      </c>
      <c r="J61" s="187">
        <v>0</v>
      </c>
      <c r="K61" s="187">
        <v>0</v>
      </c>
      <c r="L61" s="187">
        <v>0</v>
      </c>
      <c r="M61" s="187">
        <v>0</v>
      </c>
      <c r="N61" s="187">
        <v>0</v>
      </c>
      <c r="O61" s="187">
        <v>0</v>
      </c>
      <c r="P61" s="187">
        <v>0</v>
      </c>
      <c r="Q61" s="187">
        <v>0</v>
      </c>
      <c r="R61" s="187">
        <v>0</v>
      </c>
      <c r="S61" s="187">
        <v>0</v>
      </c>
      <c r="T61" s="187">
        <v>0</v>
      </c>
      <c r="U61" s="187">
        <v>0</v>
      </c>
    </row>
    <row r="62" spans="1:21" x14ac:dyDescent="0.25">
      <c r="A62" s="76" t="s">
        <v>213</v>
      </c>
      <c r="B62" s="77" t="s">
        <v>134</v>
      </c>
      <c r="C62" s="187">
        <v>0</v>
      </c>
      <c r="D62" s="187">
        <v>0</v>
      </c>
      <c r="E62" s="187">
        <v>0</v>
      </c>
      <c r="F62" s="187">
        <v>0</v>
      </c>
      <c r="G62" s="187">
        <v>0</v>
      </c>
      <c r="H62" s="187">
        <v>0</v>
      </c>
      <c r="I62" s="187">
        <v>0</v>
      </c>
      <c r="J62" s="187">
        <v>0</v>
      </c>
      <c r="K62" s="187">
        <v>0</v>
      </c>
      <c r="L62" s="187">
        <v>0</v>
      </c>
      <c r="M62" s="187">
        <v>0</v>
      </c>
      <c r="N62" s="187">
        <v>0</v>
      </c>
      <c r="O62" s="187">
        <v>0</v>
      </c>
      <c r="P62" s="187">
        <v>0</v>
      </c>
      <c r="Q62" s="187">
        <v>0</v>
      </c>
      <c r="R62" s="187">
        <v>0</v>
      </c>
      <c r="S62" s="187">
        <v>0</v>
      </c>
      <c r="T62" s="187">
        <v>0</v>
      </c>
      <c r="U62" s="187">
        <v>0</v>
      </c>
    </row>
    <row r="63" spans="1:21" x14ac:dyDescent="0.25">
      <c r="A63" s="76" t="s">
        <v>214</v>
      </c>
      <c r="B63" s="77" t="s">
        <v>216</v>
      </c>
      <c r="C63" s="187">
        <v>2.7</v>
      </c>
      <c r="D63" s="187">
        <v>3.0179999999999998</v>
      </c>
      <c r="E63" s="187">
        <v>0</v>
      </c>
      <c r="F63" s="187">
        <v>0</v>
      </c>
      <c r="G63" s="187">
        <v>0</v>
      </c>
      <c r="H63" s="187">
        <v>0</v>
      </c>
      <c r="I63" s="187">
        <v>0</v>
      </c>
      <c r="J63" s="187">
        <v>0</v>
      </c>
      <c r="K63" s="187">
        <v>0</v>
      </c>
      <c r="L63" s="187"/>
      <c r="M63" s="187"/>
      <c r="N63" s="187"/>
      <c r="O63" s="187"/>
      <c r="P63" s="187">
        <v>0</v>
      </c>
      <c r="Q63" s="187">
        <v>0</v>
      </c>
      <c r="R63" s="187">
        <v>0</v>
      </c>
      <c r="S63" s="187">
        <v>0</v>
      </c>
      <c r="T63" s="187">
        <v>2.7</v>
      </c>
      <c r="U63" s="187">
        <v>3.0179999999999998</v>
      </c>
    </row>
    <row r="64" spans="1:21" ht="18.75" x14ac:dyDescent="0.25">
      <c r="A64" s="76" t="s">
        <v>215</v>
      </c>
      <c r="B64" s="75" t="s">
        <v>112</v>
      </c>
      <c r="C64" s="187">
        <v>0</v>
      </c>
      <c r="D64" s="187">
        <v>0</v>
      </c>
      <c r="E64" s="187">
        <v>0</v>
      </c>
      <c r="F64" s="187">
        <v>0</v>
      </c>
      <c r="G64" s="187">
        <v>0</v>
      </c>
      <c r="H64" s="54"/>
      <c r="I64" s="54"/>
      <c r="J64" s="54"/>
      <c r="K64" s="187">
        <v>0</v>
      </c>
      <c r="L64" s="187">
        <v>0</v>
      </c>
      <c r="M64" s="187">
        <v>0</v>
      </c>
      <c r="N64" s="187">
        <v>0</v>
      </c>
      <c r="O64" s="187">
        <v>0</v>
      </c>
      <c r="P64" s="54"/>
      <c r="Q64" s="54"/>
      <c r="R64" s="54"/>
      <c r="S64" s="187">
        <v>0</v>
      </c>
      <c r="T64" s="187">
        <v>0</v>
      </c>
      <c r="U64" s="187">
        <v>0</v>
      </c>
    </row>
    <row r="65" spans="1:20" x14ac:dyDescent="0.25">
      <c r="A65" s="70"/>
      <c r="B65" s="71"/>
      <c r="C65" s="71"/>
      <c r="D65" s="71"/>
      <c r="E65" s="71"/>
      <c r="F65" s="71"/>
      <c r="G65" s="71"/>
      <c r="H65" s="71"/>
      <c r="I65" s="71"/>
      <c r="J65" s="71"/>
      <c r="K65" s="71"/>
      <c r="L65" s="70"/>
      <c r="M65" s="70"/>
      <c r="N65" s="61"/>
      <c r="O65" s="61"/>
      <c r="P65" s="61"/>
      <c r="Q65" s="61"/>
      <c r="R65" s="61"/>
      <c r="S65" s="61"/>
      <c r="T65" s="61"/>
    </row>
    <row r="66" spans="1:20" ht="54" customHeight="1" x14ac:dyDescent="0.25">
      <c r="A66" s="61"/>
      <c r="B66" s="442"/>
      <c r="C66" s="442"/>
      <c r="D66" s="442"/>
      <c r="E66" s="442"/>
      <c r="F66" s="442"/>
      <c r="G66" s="442"/>
      <c r="H66" s="442"/>
      <c r="I66" s="442"/>
      <c r="J66" s="65"/>
      <c r="K66" s="65"/>
      <c r="L66" s="69"/>
      <c r="M66" s="69"/>
      <c r="N66" s="69"/>
      <c r="O66" s="69"/>
      <c r="P66" s="69"/>
      <c r="Q66" s="69"/>
      <c r="R66" s="69"/>
      <c r="S66" s="69"/>
      <c r="T66" s="69"/>
    </row>
    <row r="67" spans="1:20" x14ac:dyDescent="0.25">
      <c r="A67" s="61"/>
      <c r="B67" s="61"/>
      <c r="C67" s="61"/>
      <c r="D67" s="61"/>
      <c r="E67" s="61"/>
      <c r="F67" s="61"/>
      <c r="L67" s="61"/>
      <c r="M67" s="61"/>
      <c r="N67" s="61"/>
      <c r="O67" s="61"/>
      <c r="P67" s="61"/>
      <c r="Q67" s="61"/>
      <c r="R67" s="61"/>
      <c r="S67" s="61"/>
      <c r="T67" s="61"/>
    </row>
    <row r="68" spans="1:20" ht="50.25" customHeight="1" x14ac:dyDescent="0.25">
      <c r="A68" s="61"/>
      <c r="B68" s="443"/>
      <c r="C68" s="443"/>
      <c r="D68" s="443"/>
      <c r="E68" s="443"/>
      <c r="F68" s="443"/>
      <c r="G68" s="443"/>
      <c r="H68" s="443"/>
      <c r="I68" s="443"/>
      <c r="J68" s="66"/>
      <c r="K68" s="66"/>
      <c r="L68" s="61"/>
      <c r="M68" s="61"/>
      <c r="N68" s="61"/>
      <c r="O68" s="61"/>
      <c r="P68" s="61"/>
      <c r="Q68" s="61"/>
      <c r="R68" s="61"/>
      <c r="S68" s="61"/>
      <c r="T68" s="61"/>
    </row>
    <row r="69" spans="1:20" x14ac:dyDescent="0.25">
      <c r="A69" s="61"/>
      <c r="B69" s="61"/>
      <c r="C69" s="61"/>
      <c r="D69" s="61"/>
      <c r="E69" s="61"/>
      <c r="F69" s="61"/>
      <c r="L69" s="61"/>
      <c r="M69" s="61"/>
      <c r="N69" s="61"/>
      <c r="O69" s="61"/>
      <c r="P69" s="61"/>
      <c r="Q69" s="61"/>
      <c r="R69" s="61"/>
      <c r="S69" s="61"/>
      <c r="T69" s="61"/>
    </row>
    <row r="70" spans="1:20" ht="36.75" customHeight="1" x14ac:dyDescent="0.25">
      <c r="A70" s="61"/>
      <c r="B70" s="442"/>
      <c r="C70" s="442"/>
      <c r="D70" s="442"/>
      <c r="E70" s="442"/>
      <c r="F70" s="442"/>
      <c r="G70" s="442"/>
      <c r="H70" s="442"/>
      <c r="I70" s="442"/>
      <c r="J70" s="65"/>
      <c r="K70" s="65"/>
      <c r="L70" s="61"/>
      <c r="M70" s="61"/>
      <c r="N70" s="61"/>
      <c r="O70" s="61"/>
      <c r="P70" s="61"/>
      <c r="Q70" s="61"/>
      <c r="R70" s="61"/>
      <c r="S70" s="61"/>
      <c r="T70" s="61"/>
    </row>
    <row r="71" spans="1:20" x14ac:dyDescent="0.25">
      <c r="A71" s="61"/>
      <c r="B71" s="68"/>
      <c r="C71" s="68"/>
      <c r="D71" s="68"/>
      <c r="E71" s="68"/>
      <c r="F71" s="68"/>
      <c r="L71" s="61"/>
      <c r="M71" s="61"/>
      <c r="N71" s="67"/>
      <c r="O71" s="61"/>
      <c r="P71" s="61"/>
      <c r="Q71" s="61"/>
      <c r="R71" s="61"/>
      <c r="S71" s="61"/>
      <c r="T71" s="61"/>
    </row>
    <row r="72" spans="1:20" ht="51" customHeight="1" x14ac:dyDescent="0.25">
      <c r="A72" s="61"/>
      <c r="B72" s="442"/>
      <c r="C72" s="442"/>
      <c r="D72" s="442"/>
      <c r="E72" s="442"/>
      <c r="F72" s="442"/>
      <c r="G72" s="442"/>
      <c r="H72" s="442"/>
      <c r="I72" s="442"/>
      <c r="J72" s="65"/>
      <c r="K72" s="65"/>
      <c r="L72" s="61"/>
      <c r="M72" s="61"/>
      <c r="N72" s="67"/>
      <c r="O72" s="61"/>
      <c r="P72" s="61"/>
      <c r="Q72" s="61"/>
      <c r="R72" s="61"/>
      <c r="S72" s="61"/>
      <c r="T72" s="61"/>
    </row>
    <row r="73" spans="1:20" ht="32.25" customHeight="1" x14ac:dyDescent="0.25">
      <c r="A73" s="61"/>
      <c r="B73" s="443"/>
      <c r="C73" s="443"/>
      <c r="D73" s="443"/>
      <c r="E73" s="443"/>
      <c r="F73" s="443"/>
      <c r="G73" s="443"/>
      <c r="H73" s="443"/>
      <c r="I73" s="443"/>
      <c r="J73" s="66"/>
      <c r="K73" s="66"/>
      <c r="L73" s="61"/>
      <c r="M73" s="61"/>
      <c r="N73" s="61"/>
      <c r="O73" s="61"/>
      <c r="P73" s="61"/>
      <c r="Q73" s="61"/>
      <c r="R73" s="61"/>
      <c r="S73" s="61"/>
      <c r="T73" s="61"/>
    </row>
    <row r="74" spans="1:20" ht="51.75" customHeight="1" x14ac:dyDescent="0.25">
      <c r="A74" s="61"/>
      <c r="B74" s="442"/>
      <c r="C74" s="442"/>
      <c r="D74" s="442"/>
      <c r="E74" s="442"/>
      <c r="F74" s="442"/>
      <c r="G74" s="442"/>
      <c r="H74" s="442"/>
      <c r="I74" s="442"/>
      <c r="J74" s="65"/>
      <c r="K74" s="65"/>
      <c r="L74" s="61"/>
      <c r="M74" s="61"/>
      <c r="N74" s="61"/>
      <c r="O74" s="61"/>
      <c r="P74" s="61"/>
      <c r="Q74" s="61"/>
      <c r="R74" s="61"/>
      <c r="S74" s="61"/>
      <c r="T74" s="61"/>
    </row>
    <row r="75" spans="1:20" ht="21.75" customHeight="1" x14ac:dyDescent="0.25">
      <c r="A75" s="61"/>
      <c r="B75" s="440"/>
      <c r="C75" s="440"/>
      <c r="D75" s="440"/>
      <c r="E75" s="440"/>
      <c r="F75" s="440"/>
      <c r="G75" s="440"/>
      <c r="H75" s="440"/>
      <c r="I75" s="440"/>
      <c r="J75" s="64"/>
      <c r="K75" s="64"/>
      <c r="L75" s="63"/>
      <c r="M75" s="63"/>
      <c r="N75" s="61"/>
      <c r="O75" s="61"/>
      <c r="P75" s="61"/>
      <c r="Q75" s="61"/>
      <c r="R75" s="61"/>
      <c r="S75" s="61"/>
      <c r="T75" s="61"/>
    </row>
    <row r="76" spans="1:20" ht="23.25" customHeight="1" x14ac:dyDescent="0.25">
      <c r="A76" s="61"/>
      <c r="B76" s="63"/>
      <c r="C76" s="63"/>
      <c r="D76" s="63"/>
      <c r="E76" s="63"/>
      <c r="F76" s="63"/>
      <c r="L76" s="61"/>
      <c r="M76" s="61"/>
      <c r="N76" s="61"/>
      <c r="O76" s="61"/>
      <c r="P76" s="61"/>
      <c r="Q76" s="61"/>
      <c r="R76" s="61"/>
      <c r="S76" s="61"/>
      <c r="T76" s="61"/>
    </row>
    <row r="77" spans="1:20" ht="18.75" customHeight="1" x14ac:dyDescent="0.25">
      <c r="A77" s="61"/>
      <c r="B77" s="441"/>
      <c r="C77" s="441"/>
      <c r="D77" s="441"/>
      <c r="E77" s="441"/>
      <c r="F77" s="441"/>
      <c r="G77" s="441"/>
      <c r="H77" s="441"/>
      <c r="I77" s="441"/>
      <c r="J77" s="62"/>
      <c r="K77" s="62"/>
      <c r="L77" s="61"/>
      <c r="M77" s="61"/>
      <c r="N77" s="61"/>
      <c r="O77" s="61"/>
      <c r="P77" s="61"/>
      <c r="Q77" s="61"/>
      <c r="R77" s="61"/>
      <c r="S77" s="61"/>
      <c r="T77" s="61"/>
    </row>
    <row r="78" spans="1:20" x14ac:dyDescent="0.25">
      <c r="A78" s="61"/>
      <c r="B78" s="61"/>
      <c r="C78" s="61"/>
      <c r="D78" s="61"/>
      <c r="E78" s="61"/>
      <c r="F78" s="61"/>
      <c r="L78" s="61"/>
      <c r="M78" s="61"/>
      <c r="N78" s="61"/>
      <c r="O78" s="61"/>
      <c r="P78" s="61"/>
      <c r="Q78" s="61"/>
      <c r="R78" s="61"/>
      <c r="S78" s="61"/>
      <c r="T78" s="61"/>
    </row>
    <row r="79" spans="1:20" x14ac:dyDescent="0.25">
      <c r="A79" s="61"/>
      <c r="B79" s="61"/>
      <c r="C79" s="61"/>
      <c r="D79" s="61"/>
      <c r="E79" s="61"/>
      <c r="F79" s="61"/>
      <c r="L79" s="61"/>
      <c r="M79" s="61"/>
      <c r="N79" s="61"/>
      <c r="O79" s="61"/>
      <c r="P79" s="61"/>
      <c r="Q79" s="61"/>
      <c r="R79" s="61"/>
      <c r="S79" s="61"/>
      <c r="T79" s="61"/>
    </row>
    <row r="80" spans="1:20" x14ac:dyDescent="0.25">
      <c r="G80" s="60"/>
      <c r="H80" s="60"/>
      <c r="I80" s="60"/>
      <c r="J80" s="60"/>
      <c r="K80" s="60"/>
    </row>
    <row r="81" s="60" customFormat="1" x14ac:dyDescent="0.25"/>
    <row r="82" s="60" customFormat="1" x14ac:dyDescent="0.25"/>
    <row r="83" s="60" customFormat="1" x14ac:dyDescent="0.25"/>
    <row r="84" s="60" customFormat="1" x14ac:dyDescent="0.25"/>
    <row r="85" s="60" customFormat="1" x14ac:dyDescent="0.25"/>
    <row r="86" s="60" customFormat="1" x14ac:dyDescent="0.25"/>
    <row r="87" s="60" customFormat="1" x14ac:dyDescent="0.25"/>
    <row r="88" s="60" customFormat="1" x14ac:dyDescent="0.25"/>
    <row r="89" s="60" customFormat="1" x14ac:dyDescent="0.25"/>
    <row r="90" s="60" customFormat="1" x14ac:dyDescent="0.25"/>
    <row r="91" s="60" customFormat="1" x14ac:dyDescent="0.25"/>
    <row r="92" s="60" customFormat="1" x14ac:dyDescent="0.25"/>
  </sheetData>
  <mergeCells count="34">
    <mergeCell ref="S14:U14"/>
    <mergeCell ref="A14:R14"/>
    <mergeCell ref="A4:U4"/>
    <mergeCell ref="A12:U12"/>
    <mergeCell ref="A9:U9"/>
    <mergeCell ref="A8:U8"/>
    <mergeCell ref="A6:U6"/>
    <mergeCell ref="A11:AV1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C20:D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3.2 паспорт Техсостояние ЛЭП</vt:lpstr>
      <vt:lpstr>3.3 паспорт описание</vt:lpstr>
      <vt:lpstr>3.4. Паспорт надежность</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10. Схемы</vt:lpstr>
      <vt:lpstr>'9. ЛСР'!Print_Area</vt:lpstr>
      <vt:lpstr>'9. ЛСР'!Print_Titles</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'9. ЛСР'!Заголовки_для_печати</vt:lpstr>
      <vt:lpstr>'1. паспорт местоположение'!Область_печати</vt:lpstr>
      <vt:lpstr>'2. паспорт  ТП'!Область_печати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Петрожицкая Анна Юрьевна</cp:lastModifiedBy>
  <cp:lastPrinted>2018-02-28T11:08:02Z</cp:lastPrinted>
  <dcterms:created xsi:type="dcterms:W3CDTF">2015-08-16T15:31:05Z</dcterms:created>
  <dcterms:modified xsi:type="dcterms:W3CDTF">2023-02-14T05:13:20Z</dcterms:modified>
</cp:coreProperties>
</file>